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+V" sheetId="1" r:id="rId1"/>
    <sheet name="Beispiel" sheetId="2" r:id="rId2"/>
  </sheets>
  <definedNames/>
  <calcPr fullCalcOnLoad="1"/>
</workbook>
</file>

<file path=xl/comments1.xml><?xml version="1.0" encoding="utf-8"?>
<comments xmlns="http://schemas.openxmlformats.org/spreadsheetml/2006/main">
  <authors>
    <author>IGBEU</author>
    <author>Ingenieurgemeinschaft</author>
  </authors>
  <commentList>
    <comment ref="G9" authorId="0">
      <text>
        <r>
          <rPr>
            <b/>
            <sz val="8"/>
            <color indexed="12"/>
            <rFont val="Tahoma"/>
            <family val="2"/>
          </rPr>
          <t>Fläche</t>
        </r>
        <r>
          <rPr>
            <sz val="8"/>
            <rFont val="Tahoma"/>
            <family val="0"/>
          </rPr>
          <t xml:space="preserve">
Ist die Fläche in den Plänen angegeben, kann sie direkt eingegeben werden.</t>
        </r>
      </text>
    </comment>
    <comment ref="H9" authorId="0">
      <text>
        <r>
          <rPr>
            <b/>
            <sz val="8"/>
            <color indexed="12"/>
            <rFont val="Tahoma"/>
            <family val="2"/>
          </rPr>
          <t>Raum besitzt nur eine Höhe</t>
        </r>
        <r>
          <rPr>
            <sz val="8"/>
            <rFont val="Tahoma"/>
            <family val="2"/>
          </rPr>
          <t xml:space="preserve">
</t>
        </r>
        <r>
          <rPr>
            <u val="single"/>
            <sz val="8"/>
            <rFont val="Tahoma"/>
            <family val="2"/>
          </rPr>
          <t>Beipiel Erdgeschoß:</t>
        </r>
        <r>
          <rPr>
            <sz val="8"/>
            <rFont val="Tahoma"/>
            <family val="2"/>
          </rPr>
          <t xml:space="preserve">
Fläche des jeweiligen Raumes multipliziert mit der Raumhöhe.</t>
        </r>
      </text>
    </comment>
    <comment ref="I9" authorId="0">
      <text>
        <r>
          <rPr>
            <b/>
            <sz val="8"/>
            <color indexed="12"/>
            <rFont val="Tahoma"/>
            <family val="2"/>
          </rPr>
          <t>Raum besitzt mehrere Höhen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Bei Eingabe von h2 werden automatisch h1 und h2 addiert und das Ergebnis halbiert. 
</t>
        </r>
        <r>
          <rPr>
            <u val="single"/>
            <sz val="8"/>
            <rFont val="Tahoma"/>
            <family val="2"/>
          </rPr>
          <t>Beispiel Dachgeschoß mit Dachschräge:</t>
        </r>
        <r>
          <rPr>
            <sz val="8"/>
            <rFont val="Tahoma"/>
            <family val="0"/>
          </rPr>
          <t xml:space="preserve">
Raum aufteilen. (siehe Beispiel)
</t>
        </r>
      </text>
    </comment>
    <comment ref="G53" authorId="0">
      <text>
        <r>
          <rPr>
            <b/>
            <sz val="8"/>
            <color indexed="10"/>
            <rFont val="Tahoma"/>
            <family val="2"/>
          </rPr>
          <t>Achtung</t>
        </r>
        <r>
          <rPr>
            <sz val="8"/>
            <rFont val="Tahoma"/>
            <family val="0"/>
          </rPr>
          <t xml:space="preserve">
Wurden Zeilen hinzugefügt muß überprüft werden, ob auch alle Einzelflächen aufsummiert werden!</t>
        </r>
      </text>
    </comment>
    <comment ref="J53" authorId="0">
      <text>
        <r>
          <rPr>
            <b/>
            <sz val="8"/>
            <color indexed="10"/>
            <rFont val="Tahoma"/>
            <family val="2"/>
          </rPr>
          <t>Achtung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Wurden Zeilen hinzugefügt muß überprüft werden, ob auch alle Einzelvolumen aufsummiert werden!</t>
        </r>
        <r>
          <rPr>
            <sz val="8"/>
            <rFont val="Tahoma"/>
            <family val="0"/>
          </rPr>
          <t xml:space="preserve">
</t>
        </r>
      </text>
    </comment>
    <comment ref="F9" authorId="1">
      <text>
        <r>
          <rPr>
            <b/>
            <sz val="8"/>
            <color indexed="12"/>
            <rFont val="Tahoma"/>
            <family val="2"/>
          </rPr>
          <t>Nettogrundfläche</t>
        </r>
        <r>
          <rPr>
            <sz val="8"/>
            <rFont val="Tahoma"/>
            <family val="2"/>
          </rPr>
          <t xml:space="preserve">
Die Einzelflächen werden erst zur Nettogrundfläche aufsummiert, wenn die Einzelfläche mit einem "j" in dieser Spalte gekennzeichnet wird.</t>
        </r>
      </text>
    </comment>
  </commentList>
</comments>
</file>

<file path=xl/comments2.xml><?xml version="1.0" encoding="utf-8"?>
<comments xmlns="http://schemas.openxmlformats.org/spreadsheetml/2006/main">
  <authors>
    <author>IGBEU</author>
    <author>Ingenieurgemeinschaft</author>
  </authors>
  <commentList>
    <comment ref="H6" authorId="0">
      <text>
        <r>
          <rPr>
            <b/>
            <sz val="8"/>
            <color indexed="12"/>
            <rFont val="Tahoma"/>
            <family val="2"/>
          </rPr>
          <t>Raum besitzt nur eine Höhe</t>
        </r>
        <r>
          <rPr>
            <sz val="8"/>
            <rFont val="Tahoma"/>
            <family val="2"/>
          </rPr>
          <t xml:space="preserve">
</t>
        </r>
        <r>
          <rPr>
            <u val="single"/>
            <sz val="8"/>
            <rFont val="Tahoma"/>
            <family val="2"/>
          </rPr>
          <t>Beipiel Erdgeschoß:</t>
        </r>
        <r>
          <rPr>
            <sz val="8"/>
            <rFont val="Tahoma"/>
            <family val="2"/>
          </rPr>
          <t xml:space="preserve">
Fläche des jeweiligen Raumes multipliziert mit der Raumhöhe.</t>
        </r>
      </text>
    </comment>
    <comment ref="I6" authorId="0">
      <text>
        <r>
          <rPr>
            <b/>
            <sz val="8"/>
            <color indexed="12"/>
            <rFont val="Tahoma"/>
            <family val="2"/>
          </rPr>
          <t>Raum besitzt mehrere Höhen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Bei Eingabe von h2 werden automatisch h1 und h2 addiert und das Ergebnis halbiert. 
</t>
        </r>
        <r>
          <rPr>
            <u val="single"/>
            <sz val="8"/>
            <rFont val="Tahoma"/>
            <family val="2"/>
          </rPr>
          <t>Beispiel Dachgeschoß mit Dachschräge:</t>
        </r>
        <r>
          <rPr>
            <sz val="8"/>
            <rFont val="Tahoma"/>
            <family val="0"/>
          </rPr>
          <t xml:space="preserve">
Raum aufteilen. (siehe Beispiel)
</t>
        </r>
      </text>
    </comment>
    <comment ref="G6" authorId="0">
      <text>
        <r>
          <rPr>
            <b/>
            <sz val="8"/>
            <color indexed="12"/>
            <rFont val="Tahoma"/>
            <family val="2"/>
          </rPr>
          <t>Fläche</t>
        </r>
        <r>
          <rPr>
            <sz val="8"/>
            <rFont val="Tahoma"/>
            <family val="0"/>
          </rPr>
          <t xml:space="preserve">
Ist die Fläche in den Plänen angegeben, kann sie direkt eingegeben werden.</t>
        </r>
      </text>
    </comment>
    <comment ref="G31" authorId="0">
      <text>
        <r>
          <rPr>
            <b/>
            <sz val="8"/>
            <color indexed="10"/>
            <rFont val="Tahoma"/>
            <family val="2"/>
          </rPr>
          <t>Achtung</t>
        </r>
        <r>
          <rPr>
            <sz val="8"/>
            <rFont val="Tahoma"/>
            <family val="0"/>
          </rPr>
          <t xml:space="preserve">
Wurden Zeilen hinzugefügt muß überprüft werden, ob auch alle Einzelflächen aufsummiert werden!</t>
        </r>
      </text>
    </comment>
    <comment ref="J31" authorId="0">
      <text>
        <r>
          <rPr>
            <b/>
            <sz val="8"/>
            <color indexed="10"/>
            <rFont val="Tahoma"/>
            <family val="2"/>
          </rPr>
          <t>Achtung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Wurden Zeilen hinzugefügt muß überprüft werden, ob auch alle Einzelvolumen aufsummiert werden!</t>
        </r>
        <r>
          <rPr>
            <sz val="8"/>
            <rFont val="Tahoma"/>
            <family val="0"/>
          </rPr>
          <t xml:space="preserve">
</t>
        </r>
      </text>
    </comment>
    <comment ref="F6" authorId="1">
      <text>
        <r>
          <rPr>
            <b/>
            <sz val="8"/>
            <color indexed="12"/>
            <rFont val="Tahoma"/>
            <family val="2"/>
          </rPr>
          <t>Nettogrundfläche</t>
        </r>
        <r>
          <rPr>
            <sz val="8"/>
            <rFont val="Tahoma"/>
            <family val="2"/>
          </rPr>
          <t xml:space="preserve">
Die Flächen werden erst zur Nettogrundfläche aufsummiert, wenn in die Fläche mit einem "j" in dieser Spalte gekennzeichnet wird.</t>
        </r>
      </text>
    </comment>
  </commentList>
</comments>
</file>

<file path=xl/sharedStrings.xml><?xml version="1.0" encoding="utf-8"?>
<sst xmlns="http://schemas.openxmlformats.org/spreadsheetml/2006/main" count="87" uniqueCount="48">
  <si>
    <t>Beschreibung</t>
  </si>
  <si>
    <t>a</t>
  </si>
  <si>
    <t>b</t>
  </si>
  <si>
    <t>Faktor</t>
  </si>
  <si>
    <t>Fläche</t>
  </si>
  <si>
    <t>h1</t>
  </si>
  <si>
    <t>h2</t>
  </si>
  <si>
    <t>Volumen</t>
  </si>
  <si>
    <t>m</t>
  </si>
  <si>
    <t>-</t>
  </si>
  <si>
    <t>m²</t>
  </si>
  <si>
    <t>m³</t>
  </si>
  <si>
    <t>Nr.</t>
  </si>
  <si>
    <t>Summe</t>
  </si>
  <si>
    <t>Volumenberechnung</t>
  </si>
  <si>
    <t>Objekt:</t>
  </si>
  <si>
    <t>Stand</t>
  </si>
  <si>
    <t>Flur</t>
  </si>
  <si>
    <t>Erdgeschoß</t>
  </si>
  <si>
    <t>Küche</t>
  </si>
  <si>
    <t>WC</t>
  </si>
  <si>
    <t>Dachgeschoß</t>
  </si>
  <si>
    <t>Wohnen</t>
  </si>
  <si>
    <t>Essen</t>
  </si>
  <si>
    <t>HWR</t>
  </si>
  <si>
    <t>Ankleide</t>
  </si>
  <si>
    <t>Gast (Trapez)</t>
  </si>
  <si>
    <t>Gast (Rechteck)</t>
  </si>
  <si>
    <t>Treppe (Rechteck)</t>
  </si>
  <si>
    <t>Treppe (Trapez)</t>
  </si>
  <si>
    <t>Schlafen (Trapez)</t>
  </si>
  <si>
    <t>Schlafen (Rechteck)</t>
  </si>
  <si>
    <t>Bad (Trapez)</t>
  </si>
  <si>
    <t>Bad (Rechteck)</t>
  </si>
  <si>
    <t>Arbeiten (Trapez)</t>
  </si>
  <si>
    <t>Arbeiten (Rechteck)</t>
  </si>
  <si>
    <t>Einfamilienhaus Meier</t>
  </si>
  <si>
    <t>Beispiel</t>
  </si>
  <si>
    <t>Erläuterung</t>
  </si>
  <si>
    <t>Ja = "j"</t>
  </si>
  <si>
    <t>Netto-grundfl.</t>
  </si>
  <si>
    <t>j</t>
  </si>
  <si>
    <t>Rest (Hilfsfläche 1)</t>
  </si>
  <si>
    <t>Rest (Hilfsfläche 2)</t>
  </si>
  <si>
    <t>Ja = j</t>
  </si>
  <si>
    <t>BlowerDoor-Prüfbericht</t>
  </si>
  <si>
    <t>Berechnungsgrundlage DIN EN 13829</t>
  </si>
  <si>
    <t>Flächen- und Volumenberechung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</si>
</sst>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2"/>
      <name val="Tahoma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8"/>
      <name val="Tahoma"/>
      <family val="2"/>
    </font>
    <font>
      <b/>
      <sz val="8"/>
      <color indexed="10"/>
      <name val="Tahoma"/>
      <family val="2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/>
    </xf>
    <xf numFmtId="2" fontId="0" fillId="4" borderId="0" xfId="0" applyNumberFormat="1" applyFill="1" applyAlignment="1">
      <alignment/>
    </xf>
    <xf numFmtId="0" fontId="13" fillId="0" borderId="0" xfId="18" applyFont="1" applyAlignment="1">
      <alignment/>
    </xf>
    <xf numFmtId="0" fontId="0" fillId="0" borderId="0" xfId="0" applyFont="1" applyAlignment="1">
      <alignment/>
    </xf>
    <xf numFmtId="0" fontId="14" fillId="4" borderId="0" xfId="0" applyFont="1" applyFill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6" fillId="0" borderId="1" xfId="0" applyFont="1" applyBorder="1" applyAlignment="1">
      <alignment horizontal="center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23</xdr:row>
      <xdr:rowOff>123825</xdr:rowOff>
    </xdr:from>
    <xdr:to>
      <xdr:col>31</xdr:col>
      <xdr:colOff>0</xdr:colOff>
      <xdr:row>25</xdr:row>
      <xdr:rowOff>28575</xdr:rowOff>
    </xdr:to>
    <xdr:sp>
      <xdr:nvSpPr>
        <xdr:cNvPr id="1" name="TextBox 87"/>
        <xdr:cNvSpPr txBox="1">
          <a:spLocks noChangeArrowheads="1"/>
        </xdr:cNvSpPr>
      </xdr:nvSpPr>
      <xdr:spPr>
        <a:xfrm>
          <a:off x="9667875" y="4238625"/>
          <a:ext cx="1076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Dachgeschoß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0</xdr:colOff>
      <xdr:row>34</xdr:row>
      <xdr:rowOff>0</xdr:rowOff>
    </xdr:to>
    <xdr:sp>
      <xdr:nvSpPr>
        <xdr:cNvPr id="2" name="Rectangle 49"/>
        <xdr:cNvSpPr>
          <a:spLocks/>
        </xdr:cNvSpPr>
      </xdr:nvSpPr>
      <xdr:spPr>
        <a:xfrm>
          <a:off x="8391525" y="4762500"/>
          <a:ext cx="1085850" cy="1152525"/>
        </a:xfrm>
        <a:prstGeom prst="rect">
          <a:avLst/>
        </a:prstGeom>
        <a:solidFill>
          <a:srgbClr val="E9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8391525" y="5915025"/>
          <a:ext cx="25336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8391525" y="4276725"/>
          <a:ext cx="0" cy="1638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0</xdr:rowOff>
    </xdr:from>
    <xdr:to>
      <xdr:col>32</xdr:col>
      <xdr:colOff>0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0925175" y="4276725"/>
          <a:ext cx="0" cy="1638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9525</xdr:rowOff>
    </xdr:from>
    <xdr:to>
      <xdr:col>25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8391525" y="3314700"/>
          <a:ext cx="1266825" cy="9620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9525</xdr:rowOff>
    </xdr:from>
    <xdr:to>
      <xdr:col>32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9658350" y="3314700"/>
          <a:ext cx="1266825" cy="9620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34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8210550" y="4276725"/>
          <a:ext cx="0" cy="1800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8210550" y="3152775"/>
          <a:ext cx="1447800" cy="1123950"/>
        </a:xfrm>
        <a:prstGeom prst="line">
          <a:avLst/>
        </a:prstGeom>
        <a:noFill/>
        <a:ln w="9525" cmpd="sng">
          <a:solidFill>
            <a:srgbClr val="EAEAE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9525</xdr:rowOff>
    </xdr:from>
    <xdr:to>
      <xdr:col>33</xdr:col>
      <xdr:colOff>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9658350" y="3152775"/>
          <a:ext cx="1447800" cy="112395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33</xdr:col>
      <xdr:colOff>0</xdr:colOff>
      <xdr:row>35</xdr:row>
      <xdr:rowOff>0</xdr:rowOff>
    </xdr:to>
    <xdr:sp>
      <xdr:nvSpPr>
        <xdr:cNvPr id="11" name="Line 12"/>
        <xdr:cNvSpPr>
          <a:spLocks/>
        </xdr:cNvSpPr>
      </xdr:nvSpPr>
      <xdr:spPr>
        <a:xfrm>
          <a:off x="8210550" y="6076950"/>
          <a:ext cx="28956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32</xdr:col>
      <xdr:colOff>0</xdr:colOff>
      <xdr:row>26</xdr:row>
      <xdr:rowOff>0</xdr:rowOff>
    </xdr:to>
    <xdr:sp>
      <xdr:nvSpPr>
        <xdr:cNvPr id="12" name="Line 18"/>
        <xdr:cNvSpPr>
          <a:spLocks/>
        </xdr:cNvSpPr>
      </xdr:nvSpPr>
      <xdr:spPr>
        <a:xfrm>
          <a:off x="8391525" y="4600575"/>
          <a:ext cx="25336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13" name="Line 19"/>
        <xdr:cNvSpPr>
          <a:spLocks/>
        </xdr:cNvSpPr>
      </xdr:nvSpPr>
      <xdr:spPr>
        <a:xfrm>
          <a:off x="8391525" y="4762500"/>
          <a:ext cx="25336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24</xdr:col>
      <xdr:colOff>0</xdr:colOff>
      <xdr:row>34</xdr:row>
      <xdr:rowOff>0</xdr:rowOff>
    </xdr:to>
    <xdr:sp>
      <xdr:nvSpPr>
        <xdr:cNvPr id="14" name="Line 20"/>
        <xdr:cNvSpPr>
          <a:spLocks/>
        </xdr:cNvSpPr>
      </xdr:nvSpPr>
      <xdr:spPr>
        <a:xfrm>
          <a:off x="9477375" y="476250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0</xdr:colOff>
      <xdr:row>34</xdr:row>
      <xdr:rowOff>0</xdr:rowOff>
    </xdr:to>
    <xdr:sp>
      <xdr:nvSpPr>
        <xdr:cNvPr id="15" name="Line 21"/>
        <xdr:cNvSpPr>
          <a:spLocks/>
        </xdr:cNvSpPr>
      </xdr:nvSpPr>
      <xdr:spPr>
        <a:xfrm>
          <a:off x="9658350" y="4762500"/>
          <a:ext cx="0" cy="1152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21</xdr:row>
      <xdr:rowOff>0</xdr:rowOff>
    </xdr:from>
    <xdr:to>
      <xdr:col>28</xdr:col>
      <xdr:colOff>76200</xdr:colOff>
      <xdr:row>21</xdr:row>
      <xdr:rowOff>0</xdr:rowOff>
    </xdr:to>
    <xdr:sp>
      <xdr:nvSpPr>
        <xdr:cNvPr id="16" name="Line 22"/>
        <xdr:cNvSpPr>
          <a:spLocks/>
        </xdr:cNvSpPr>
      </xdr:nvSpPr>
      <xdr:spPr>
        <a:xfrm>
          <a:off x="9048750" y="3790950"/>
          <a:ext cx="1228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29</xdr:col>
      <xdr:colOff>114300</xdr:colOff>
      <xdr:row>22</xdr:row>
      <xdr:rowOff>0</xdr:rowOff>
    </xdr:to>
    <xdr:sp>
      <xdr:nvSpPr>
        <xdr:cNvPr id="17" name="Line 23"/>
        <xdr:cNvSpPr>
          <a:spLocks/>
        </xdr:cNvSpPr>
      </xdr:nvSpPr>
      <xdr:spPr>
        <a:xfrm>
          <a:off x="9658350" y="3952875"/>
          <a:ext cx="838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38</xdr:row>
      <xdr:rowOff>0</xdr:rowOff>
    </xdr:from>
    <xdr:to>
      <xdr:col>23</xdr:col>
      <xdr:colOff>0</xdr:colOff>
      <xdr:row>45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9296400" y="656272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41</xdr:row>
      <xdr:rowOff>0</xdr:rowOff>
    </xdr:from>
    <xdr:ext cx="209550" cy="247650"/>
    <xdr:sp>
      <xdr:nvSpPr>
        <xdr:cNvPr id="19" name="TextBox 28"/>
        <xdr:cNvSpPr txBox="1">
          <a:spLocks noChangeArrowheads="1"/>
        </xdr:cNvSpPr>
      </xdr:nvSpPr>
      <xdr:spPr>
        <a:xfrm>
          <a:off x="9296400" y="70485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twoCellAnchor>
    <xdr:from>
      <xdr:col>24</xdr:col>
      <xdr:colOff>0</xdr:colOff>
      <xdr:row>22</xdr:row>
      <xdr:rowOff>0</xdr:rowOff>
    </xdr:from>
    <xdr:to>
      <xdr:col>24</xdr:col>
      <xdr:colOff>0</xdr:colOff>
      <xdr:row>26</xdr:row>
      <xdr:rowOff>0</xdr:rowOff>
    </xdr:to>
    <xdr:sp>
      <xdr:nvSpPr>
        <xdr:cNvPr id="20" name="Line 30"/>
        <xdr:cNvSpPr>
          <a:spLocks/>
        </xdr:cNvSpPr>
      </xdr:nvSpPr>
      <xdr:spPr>
        <a:xfrm>
          <a:off x="9477375" y="39528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0</xdr:colOff>
      <xdr:row>26</xdr:row>
      <xdr:rowOff>0</xdr:rowOff>
    </xdr:to>
    <xdr:sp>
      <xdr:nvSpPr>
        <xdr:cNvPr id="21" name="Line 31"/>
        <xdr:cNvSpPr>
          <a:spLocks/>
        </xdr:cNvSpPr>
      </xdr:nvSpPr>
      <xdr:spPr>
        <a:xfrm>
          <a:off x="9658350" y="3952875"/>
          <a:ext cx="0" cy="647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38</xdr:row>
      <xdr:rowOff>28575</xdr:rowOff>
    </xdr:from>
    <xdr:to>
      <xdr:col>21</xdr:col>
      <xdr:colOff>66675</xdr:colOff>
      <xdr:row>45</xdr:row>
      <xdr:rowOff>28575</xdr:rowOff>
    </xdr:to>
    <xdr:sp>
      <xdr:nvSpPr>
        <xdr:cNvPr id="22" name="Rectangle 35"/>
        <xdr:cNvSpPr>
          <a:spLocks/>
        </xdr:cNvSpPr>
      </xdr:nvSpPr>
      <xdr:spPr>
        <a:xfrm>
          <a:off x="7915275" y="6591300"/>
          <a:ext cx="1085850" cy="1133475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6</xdr:row>
      <xdr:rowOff>47625</xdr:rowOff>
    </xdr:from>
    <xdr:to>
      <xdr:col>18</xdr:col>
      <xdr:colOff>133350</xdr:colOff>
      <xdr:row>10</xdr:row>
      <xdr:rowOff>19050</xdr:rowOff>
    </xdr:to>
    <xdr:sp>
      <xdr:nvSpPr>
        <xdr:cNvPr id="23" name="Polygon 36"/>
        <xdr:cNvSpPr>
          <a:spLocks/>
        </xdr:cNvSpPr>
      </xdr:nvSpPr>
      <xdr:spPr>
        <a:xfrm>
          <a:off x="8096250" y="1400175"/>
          <a:ext cx="428625" cy="628650"/>
        </a:xfrm>
        <a:custGeom>
          <a:pathLst>
            <a:path h="68" w="45">
              <a:moveTo>
                <a:pt x="0" y="67"/>
              </a:moveTo>
              <a:lnTo>
                <a:pt x="45" y="68"/>
              </a:lnTo>
              <a:lnTo>
                <a:pt x="45" y="0"/>
              </a:lnTo>
              <a:lnTo>
                <a:pt x="0" y="34"/>
              </a:lnTo>
              <a:lnTo>
                <a:pt x="0" y="67"/>
              </a:lnTo>
              <a:close/>
            </a:path>
          </a:pathLst>
        </a:cu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28575</xdr:rowOff>
    </xdr:from>
    <xdr:to>
      <xdr:col>28</xdr:col>
      <xdr:colOff>114300</xdr:colOff>
      <xdr:row>10</xdr:row>
      <xdr:rowOff>0</xdr:rowOff>
    </xdr:to>
    <xdr:sp>
      <xdr:nvSpPr>
        <xdr:cNvPr id="24" name="Rectangle 37"/>
        <xdr:cNvSpPr>
          <a:spLocks/>
        </xdr:cNvSpPr>
      </xdr:nvSpPr>
      <xdr:spPr>
        <a:xfrm>
          <a:off x="9658350" y="1381125"/>
          <a:ext cx="657225" cy="62865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24</xdr:row>
      <xdr:rowOff>0</xdr:rowOff>
    </xdr:from>
    <xdr:to>
      <xdr:col>33</xdr:col>
      <xdr:colOff>0</xdr:colOff>
      <xdr:row>35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11106150" y="4276725"/>
          <a:ext cx="0" cy="1800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24</xdr:row>
      <xdr:rowOff>0</xdr:rowOff>
    </xdr:from>
    <xdr:to>
      <xdr:col>33</xdr:col>
      <xdr:colOff>0</xdr:colOff>
      <xdr:row>35</xdr:row>
      <xdr:rowOff>0</xdr:rowOff>
    </xdr:to>
    <xdr:sp>
      <xdr:nvSpPr>
        <xdr:cNvPr id="26" name="Line 41"/>
        <xdr:cNvSpPr>
          <a:spLocks/>
        </xdr:cNvSpPr>
      </xdr:nvSpPr>
      <xdr:spPr>
        <a:xfrm>
          <a:off x="11106150" y="4276725"/>
          <a:ext cx="0" cy="1800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24</xdr:row>
      <xdr:rowOff>0</xdr:rowOff>
    </xdr:from>
    <xdr:to>
      <xdr:col>33</xdr:col>
      <xdr:colOff>0</xdr:colOff>
      <xdr:row>35</xdr:row>
      <xdr:rowOff>0</xdr:rowOff>
    </xdr:to>
    <xdr:sp>
      <xdr:nvSpPr>
        <xdr:cNvPr id="27" name="Line 43"/>
        <xdr:cNvSpPr>
          <a:spLocks/>
        </xdr:cNvSpPr>
      </xdr:nvSpPr>
      <xdr:spPr>
        <a:xfrm flipV="1">
          <a:off x="11106150" y="4276725"/>
          <a:ext cx="0" cy="1800225"/>
        </a:xfrm>
        <a:prstGeom prst="line">
          <a:avLst/>
        </a:prstGeom>
        <a:noFill/>
        <a:ln w="9525" cmpd="sng">
          <a:solidFill>
            <a:srgbClr val="EAEAE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152400</xdr:rowOff>
    </xdr:from>
    <xdr:to>
      <xdr:col>24</xdr:col>
      <xdr:colOff>0</xdr:colOff>
      <xdr:row>26</xdr:row>
      <xdr:rowOff>0</xdr:rowOff>
    </xdr:to>
    <xdr:sp>
      <xdr:nvSpPr>
        <xdr:cNvPr id="28" name="Polygon 46"/>
        <xdr:cNvSpPr>
          <a:spLocks/>
        </xdr:cNvSpPr>
      </xdr:nvSpPr>
      <xdr:spPr>
        <a:xfrm>
          <a:off x="8391525" y="3943350"/>
          <a:ext cx="1085850" cy="657225"/>
        </a:xfrm>
        <a:custGeom>
          <a:pathLst>
            <a:path h="69" w="114">
              <a:moveTo>
                <a:pt x="0" y="69"/>
              </a:moveTo>
              <a:lnTo>
                <a:pt x="114" y="69"/>
              </a:lnTo>
              <a:lnTo>
                <a:pt x="114" y="0"/>
              </a:lnTo>
              <a:lnTo>
                <a:pt x="46" y="0"/>
              </a:lnTo>
              <a:lnTo>
                <a:pt x="0" y="35"/>
              </a:lnTo>
              <a:lnTo>
                <a:pt x="0" y="69"/>
              </a:lnTo>
              <a:close/>
            </a:path>
          </a:pathLst>
        </a:custGeom>
        <a:solidFill>
          <a:srgbClr val="E9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17</xdr:row>
      <xdr:rowOff>152400</xdr:rowOff>
    </xdr:from>
    <xdr:to>
      <xdr:col>16</xdr:col>
      <xdr:colOff>95250</xdr:colOff>
      <xdr:row>22</xdr:row>
      <xdr:rowOff>0</xdr:rowOff>
    </xdr:to>
    <xdr:sp>
      <xdr:nvSpPr>
        <xdr:cNvPr id="29" name="Polygon 47"/>
        <xdr:cNvSpPr>
          <a:spLocks/>
        </xdr:cNvSpPr>
      </xdr:nvSpPr>
      <xdr:spPr>
        <a:xfrm>
          <a:off x="7038975" y="3295650"/>
          <a:ext cx="1085850" cy="657225"/>
        </a:xfrm>
        <a:custGeom>
          <a:pathLst>
            <a:path h="69" w="114">
              <a:moveTo>
                <a:pt x="0" y="69"/>
              </a:moveTo>
              <a:lnTo>
                <a:pt x="114" y="69"/>
              </a:lnTo>
              <a:lnTo>
                <a:pt x="114" y="0"/>
              </a:lnTo>
              <a:lnTo>
                <a:pt x="46" y="0"/>
              </a:lnTo>
              <a:lnTo>
                <a:pt x="0" y="35"/>
              </a:lnTo>
              <a:lnTo>
                <a:pt x="0" y="69"/>
              </a:lnTo>
              <a:close/>
            </a:path>
          </a:pathLst>
        </a:custGeom>
        <a:solidFill>
          <a:srgbClr val="C0C0C0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</xdr:row>
      <xdr:rowOff>38100</xdr:rowOff>
    </xdr:from>
    <xdr:to>
      <xdr:col>20</xdr:col>
      <xdr:colOff>9525</xdr:colOff>
      <xdr:row>10</xdr:row>
      <xdr:rowOff>9525</xdr:rowOff>
    </xdr:to>
    <xdr:sp>
      <xdr:nvSpPr>
        <xdr:cNvPr id="30" name="Line 48"/>
        <xdr:cNvSpPr>
          <a:spLocks/>
        </xdr:cNvSpPr>
      </xdr:nvSpPr>
      <xdr:spPr>
        <a:xfrm>
          <a:off x="8763000" y="1390650"/>
          <a:ext cx="0" cy="6286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123825</xdr:colOff>
      <xdr:row>7</xdr:row>
      <xdr:rowOff>0</xdr:rowOff>
    </xdr:from>
    <xdr:ext cx="209550" cy="247650"/>
    <xdr:sp>
      <xdr:nvSpPr>
        <xdr:cNvPr id="31" name="TextBox 50"/>
        <xdr:cNvSpPr txBox="1">
          <a:spLocks noChangeArrowheads="1"/>
        </xdr:cNvSpPr>
      </xdr:nvSpPr>
      <xdr:spPr>
        <a:xfrm>
          <a:off x="8877300" y="15240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twoCellAnchor>
    <xdr:from>
      <xdr:col>14</xdr:col>
      <xdr:colOff>123825</xdr:colOff>
      <xdr:row>8</xdr:row>
      <xdr:rowOff>0</xdr:rowOff>
    </xdr:from>
    <xdr:to>
      <xdr:col>14</xdr:col>
      <xdr:colOff>123825</xdr:colOff>
      <xdr:row>10</xdr:row>
      <xdr:rowOff>9525</xdr:rowOff>
    </xdr:to>
    <xdr:sp>
      <xdr:nvSpPr>
        <xdr:cNvPr id="32" name="Line 51"/>
        <xdr:cNvSpPr>
          <a:spLocks/>
        </xdr:cNvSpPr>
      </xdr:nvSpPr>
      <xdr:spPr>
        <a:xfrm>
          <a:off x="7791450" y="1685925"/>
          <a:ext cx="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0</xdr:colOff>
      <xdr:row>8</xdr:row>
      <xdr:rowOff>47625</xdr:rowOff>
    </xdr:from>
    <xdr:ext cx="209550" cy="257175"/>
    <xdr:sp>
      <xdr:nvSpPr>
        <xdr:cNvPr id="33" name="TextBox 52"/>
        <xdr:cNvSpPr txBox="1">
          <a:spLocks noChangeArrowheads="1"/>
        </xdr:cNvSpPr>
      </xdr:nvSpPr>
      <xdr:spPr>
        <a:xfrm>
          <a:off x="7848600" y="17335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14</xdr:col>
      <xdr:colOff>161925</xdr:colOff>
      <xdr:row>22</xdr:row>
      <xdr:rowOff>95250</xdr:rowOff>
    </xdr:from>
    <xdr:to>
      <xdr:col>20</xdr:col>
      <xdr:colOff>66675</xdr:colOff>
      <xdr:row>25</xdr:row>
      <xdr:rowOff>19050</xdr:rowOff>
    </xdr:to>
    <xdr:sp>
      <xdr:nvSpPr>
        <xdr:cNvPr id="34" name="Line 53"/>
        <xdr:cNvSpPr>
          <a:spLocks/>
        </xdr:cNvSpPr>
      </xdr:nvSpPr>
      <xdr:spPr>
        <a:xfrm flipH="1" flipV="1">
          <a:off x="7829550" y="4048125"/>
          <a:ext cx="990600" cy="4095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13</xdr:row>
      <xdr:rowOff>19050</xdr:rowOff>
    </xdr:from>
    <xdr:to>
      <xdr:col>17</xdr:col>
      <xdr:colOff>152400</xdr:colOff>
      <xdr:row>16</xdr:row>
      <xdr:rowOff>38100</xdr:rowOff>
    </xdr:to>
    <xdr:sp>
      <xdr:nvSpPr>
        <xdr:cNvPr id="35" name="Line 54"/>
        <xdr:cNvSpPr>
          <a:spLocks/>
        </xdr:cNvSpPr>
      </xdr:nvSpPr>
      <xdr:spPr>
        <a:xfrm flipV="1">
          <a:off x="7962900" y="2514600"/>
          <a:ext cx="400050" cy="504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12</xdr:row>
      <xdr:rowOff>123825</xdr:rowOff>
    </xdr:from>
    <xdr:to>
      <xdr:col>34</xdr:col>
      <xdr:colOff>38100</xdr:colOff>
      <xdr:row>15</xdr:row>
      <xdr:rowOff>0</xdr:rowOff>
    </xdr:to>
    <xdr:sp>
      <xdr:nvSpPr>
        <xdr:cNvPr id="36" name="TextBox 55"/>
        <xdr:cNvSpPr txBox="1">
          <a:spLocks noChangeArrowheads="1"/>
        </xdr:cNvSpPr>
      </xdr:nvSpPr>
      <xdr:spPr>
        <a:xfrm>
          <a:off x="9277350" y="2457450"/>
          <a:ext cx="20478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Raum zerlegen, so dass maximal zwei Höhen vorkommen.</a:t>
          </a:r>
        </a:p>
      </xdr:txBody>
    </xdr:sp>
    <xdr:clientData/>
  </xdr:twoCellAnchor>
  <xdr:twoCellAnchor>
    <xdr:from>
      <xdr:col>17</xdr:col>
      <xdr:colOff>95250</xdr:colOff>
      <xdr:row>18</xdr:row>
      <xdr:rowOff>0</xdr:rowOff>
    </xdr:from>
    <xdr:to>
      <xdr:col>17</xdr:col>
      <xdr:colOff>95250</xdr:colOff>
      <xdr:row>22</xdr:row>
      <xdr:rowOff>0</xdr:rowOff>
    </xdr:to>
    <xdr:sp>
      <xdr:nvSpPr>
        <xdr:cNvPr id="37" name="Line 56"/>
        <xdr:cNvSpPr>
          <a:spLocks/>
        </xdr:cNvSpPr>
      </xdr:nvSpPr>
      <xdr:spPr>
        <a:xfrm>
          <a:off x="8305800" y="3305175"/>
          <a:ext cx="0" cy="6477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142875</xdr:colOff>
      <xdr:row>19</xdr:row>
      <xdr:rowOff>0</xdr:rowOff>
    </xdr:from>
    <xdr:ext cx="200025" cy="247650"/>
    <xdr:sp>
      <xdr:nvSpPr>
        <xdr:cNvPr id="38" name="TextBox 57"/>
        <xdr:cNvSpPr txBox="1">
          <a:spLocks noChangeArrowheads="1"/>
        </xdr:cNvSpPr>
      </xdr:nvSpPr>
      <xdr:spPr>
        <a:xfrm>
          <a:off x="8353425" y="34671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twoCellAnchor>
    <xdr:from>
      <xdr:col>10</xdr:col>
      <xdr:colOff>466725</xdr:colOff>
      <xdr:row>20</xdr:row>
      <xdr:rowOff>0</xdr:rowOff>
    </xdr:from>
    <xdr:to>
      <xdr:col>10</xdr:col>
      <xdr:colOff>466725</xdr:colOff>
      <xdr:row>22</xdr:row>
      <xdr:rowOff>0</xdr:rowOff>
    </xdr:to>
    <xdr:sp>
      <xdr:nvSpPr>
        <xdr:cNvPr id="39" name="Line 58"/>
        <xdr:cNvSpPr>
          <a:spLocks/>
        </xdr:cNvSpPr>
      </xdr:nvSpPr>
      <xdr:spPr>
        <a:xfrm>
          <a:off x="6829425" y="3629025"/>
          <a:ext cx="0" cy="3238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523875</xdr:colOff>
      <xdr:row>20</xdr:row>
      <xdr:rowOff>47625</xdr:rowOff>
    </xdr:from>
    <xdr:ext cx="200025" cy="257175"/>
    <xdr:sp>
      <xdr:nvSpPr>
        <xdr:cNvPr id="40" name="TextBox 59"/>
        <xdr:cNvSpPr txBox="1">
          <a:spLocks noChangeArrowheads="1"/>
        </xdr:cNvSpPr>
      </xdr:nvSpPr>
      <xdr:spPr>
        <a:xfrm>
          <a:off x="6886575" y="36766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42</xdr:col>
      <xdr:colOff>371475</xdr:colOff>
      <xdr:row>5</xdr:row>
      <xdr:rowOff>152400</xdr:rowOff>
    </xdr:from>
    <xdr:to>
      <xdr:col>42</xdr:col>
      <xdr:colOff>371475</xdr:colOff>
      <xdr:row>9</xdr:row>
      <xdr:rowOff>0</xdr:rowOff>
    </xdr:to>
    <xdr:sp>
      <xdr:nvSpPr>
        <xdr:cNvPr id="41" name="Line 60"/>
        <xdr:cNvSpPr>
          <a:spLocks/>
        </xdr:cNvSpPr>
      </xdr:nvSpPr>
      <xdr:spPr>
        <a:xfrm>
          <a:off x="13106400" y="1200150"/>
          <a:ext cx="0" cy="6477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47625</xdr:colOff>
      <xdr:row>7</xdr:row>
      <xdr:rowOff>0</xdr:rowOff>
    </xdr:from>
    <xdr:ext cx="209550" cy="247650"/>
    <xdr:sp>
      <xdr:nvSpPr>
        <xdr:cNvPr id="42" name="TextBox 61"/>
        <xdr:cNvSpPr txBox="1">
          <a:spLocks noChangeArrowheads="1"/>
        </xdr:cNvSpPr>
      </xdr:nvSpPr>
      <xdr:spPr>
        <a:xfrm>
          <a:off x="10610850" y="15240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twoCellAnchor>
    <xdr:from>
      <xdr:col>21</xdr:col>
      <xdr:colOff>0</xdr:colOff>
      <xdr:row>9</xdr:row>
      <xdr:rowOff>9525</xdr:rowOff>
    </xdr:from>
    <xdr:to>
      <xdr:col>22</xdr:col>
      <xdr:colOff>0</xdr:colOff>
      <xdr:row>10</xdr:row>
      <xdr:rowOff>9525</xdr:rowOff>
    </xdr:to>
    <xdr:sp>
      <xdr:nvSpPr>
        <xdr:cNvPr id="43" name="Line 63"/>
        <xdr:cNvSpPr>
          <a:spLocks/>
        </xdr:cNvSpPr>
      </xdr:nvSpPr>
      <xdr:spPr>
        <a:xfrm flipH="1">
          <a:off x="8934450" y="1857375"/>
          <a:ext cx="180975" cy="16192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123825</xdr:colOff>
      <xdr:row>9</xdr:row>
      <xdr:rowOff>47625</xdr:rowOff>
    </xdr:from>
    <xdr:ext cx="171450" cy="219075"/>
    <xdr:sp>
      <xdr:nvSpPr>
        <xdr:cNvPr id="44" name="TextBox 64"/>
        <xdr:cNvSpPr txBox="1">
          <a:spLocks noChangeArrowheads="1"/>
        </xdr:cNvSpPr>
      </xdr:nvSpPr>
      <xdr:spPr>
        <a:xfrm>
          <a:off x="9058275" y="18954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24</xdr:col>
      <xdr:colOff>171450</xdr:colOff>
      <xdr:row>10</xdr:row>
      <xdr:rowOff>133350</xdr:rowOff>
    </xdr:from>
    <xdr:to>
      <xdr:col>28</xdr:col>
      <xdr:colOff>104775</xdr:colOff>
      <xdr:row>10</xdr:row>
      <xdr:rowOff>133350</xdr:rowOff>
    </xdr:to>
    <xdr:sp>
      <xdr:nvSpPr>
        <xdr:cNvPr id="45" name="Line 66"/>
        <xdr:cNvSpPr>
          <a:spLocks/>
        </xdr:cNvSpPr>
      </xdr:nvSpPr>
      <xdr:spPr>
        <a:xfrm flipH="1">
          <a:off x="9648825" y="2143125"/>
          <a:ext cx="6572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123825</xdr:colOff>
      <xdr:row>10</xdr:row>
      <xdr:rowOff>123825</xdr:rowOff>
    </xdr:from>
    <xdr:ext cx="171450" cy="209550"/>
    <xdr:sp>
      <xdr:nvSpPr>
        <xdr:cNvPr id="46" name="TextBox 67"/>
        <xdr:cNvSpPr txBox="1">
          <a:spLocks noChangeArrowheads="1"/>
        </xdr:cNvSpPr>
      </xdr:nvSpPr>
      <xdr:spPr>
        <a:xfrm>
          <a:off x="9963150" y="21336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16</xdr:col>
      <xdr:colOff>38100</xdr:colOff>
      <xdr:row>10</xdr:row>
      <xdr:rowOff>152400</xdr:rowOff>
    </xdr:from>
    <xdr:to>
      <xdr:col>18</xdr:col>
      <xdr:colOff>123825</xdr:colOff>
      <xdr:row>10</xdr:row>
      <xdr:rowOff>152400</xdr:rowOff>
    </xdr:to>
    <xdr:sp>
      <xdr:nvSpPr>
        <xdr:cNvPr id="47" name="Line 68"/>
        <xdr:cNvSpPr>
          <a:spLocks/>
        </xdr:cNvSpPr>
      </xdr:nvSpPr>
      <xdr:spPr>
        <a:xfrm flipH="1">
          <a:off x="8067675" y="2162175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171450</xdr:colOff>
      <xdr:row>10</xdr:row>
      <xdr:rowOff>104775</xdr:rowOff>
    </xdr:from>
    <xdr:ext cx="152400" cy="200025"/>
    <xdr:sp>
      <xdr:nvSpPr>
        <xdr:cNvPr id="48" name="TextBox 69"/>
        <xdr:cNvSpPr txBox="1">
          <a:spLocks noChangeArrowheads="1"/>
        </xdr:cNvSpPr>
      </xdr:nvSpPr>
      <xdr:spPr>
        <a:xfrm>
          <a:off x="8201025" y="21145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13</xdr:col>
      <xdr:colOff>76200</xdr:colOff>
      <xdr:row>44</xdr:row>
      <xdr:rowOff>28575</xdr:rowOff>
    </xdr:from>
    <xdr:to>
      <xdr:col>14</xdr:col>
      <xdr:colOff>76200</xdr:colOff>
      <xdr:row>45</xdr:row>
      <xdr:rowOff>19050</xdr:rowOff>
    </xdr:to>
    <xdr:sp>
      <xdr:nvSpPr>
        <xdr:cNvPr id="49" name="Line 81"/>
        <xdr:cNvSpPr>
          <a:spLocks/>
        </xdr:cNvSpPr>
      </xdr:nvSpPr>
      <xdr:spPr>
        <a:xfrm flipH="1">
          <a:off x="7562850" y="7562850"/>
          <a:ext cx="180975" cy="15240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46</xdr:row>
      <xdr:rowOff>9525</xdr:rowOff>
    </xdr:from>
    <xdr:to>
      <xdr:col>21</xdr:col>
      <xdr:colOff>57150</xdr:colOff>
      <xdr:row>46</xdr:row>
      <xdr:rowOff>9525</xdr:rowOff>
    </xdr:to>
    <xdr:sp>
      <xdr:nvSpPr>
        <xdr:cNvPr id="50" name="Line 82"/>
        <xdr:cNvSpPr>
          <a:spLocks/>
        </xdr:cNvSpPr>
      </xdr:nvSpPr>
      <xdr:spPr>
        <a:xfrm flipH="1">
          <a:off x="7915275" y="7867650"/>
          <a:ext cx="10763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171450</xdr:colOff>
      <xdr:row>45</xdr:row>
      <xdr:rowOff>142875</xdr:rowOff>
    </xdr:from>
    <xdr:ext cx="152400" cy="209550"/>
    <xdr:sp>
      <xdr:nvSpPr>
        <xdr:cNvPr id="51" name="TextBox 83"/>
        <xdr:cNvSpPr txBox="1">
          <a:spLocks noChangeArrowheads="1"/>
        </xdr:cNvSpPr>
      </xdr:nvSpPr>
      <xdr:spPr>
        <a:xfrm>
          <a:off x="8382000" y="78390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12</xdr:col>
      <xdr:colOff>104775</xdr:colOff>
      <xdr:row>43</xdr:row>
      <xdr:rowOff>104775</xdr:rowOff>
    </xdr:from>
    <xdr:ext cx="161925" cy="209550"/>
    <xdr:sp>
      <xdr:nvSpPr>
        <xdr:cNvPr id="52" name="TextBox 84"/>
        <xdr:cNvSpPr txBox="1">
          <a:spLocks noChangeArrowheads="1"/>
        </xdr:cNvSpPr>
      </xdr:nvSpPr>
      <xdr:spPr>
        <a:xfrm>
          <a:off x="7410450" y="747712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18</xdr:col>
      <xdr:colOff>85725</xdr:colOff>
      <xdr:row>30</xdr:row>
      <xdr:rowOff>95250</xdr:rowOff>
    </xdr:from>
    <xdr:to>
      <xdr:col>20</xdr:col>
      <xdr:colOff>66675</xdr:colOff>
      <xdr:row>36</xdr:row>
      <xdr:rowOff>114300</xdr:rowOff>
    </xdr:to>
    <xdr:sp>
      <xdr:nvSpPr>
        <xdr:cNvPr id="53" name="Line 85"/>
        <xdr:cNvSpPr>
          <a:spLocks/>
        </xdr:cNvSpPr>
      </xdr:nvSpPr>
      <xdr:spPr>
        <a:xfrm flipH="1">
          <a:off x="8477250" y="5343525"/>
          <a:ext cx="342900" cy="1009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123825</xdr:colOff>
      <xdr:row>29</xdr:row>
      <xdr:rowOff>66675</xdr:rowOff>
    </xdr:from>
    <xdr:to>
      <xdr:col>30</xdr:col>
      <xdr:colOff>142875</xdr:colOff>
      <xdr:row>30</xdr:row>
      <xdr:rowOff>133350</xdr:rowOff>
    </xdr:to>
    <xdr:sp>
      <xdr:nvSpPr>
        <xdr:cNvPr id="54" name="TextBox 86"/>
        <xdr:cNvSpPr txBox="1">
          <a:spLocks noChangeArrowheads="1"/>
        </xdr:cNvSpPr>
      </xdr:nvSpPr>
      <xdr:spPr>
        <a:xfrm>
          <a:off x="9782175" y="5153025"/>
          <a:ext cx="923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Erdgeschoß</a:t>
          </a:r>
        </a:p>
      </xdr:txBody>
    </xdr:sp>
    <xdr:clientData/>
  </xdr:twoCellAnchor>
  <xdr:twoCellAnchor>
    <xdr:from>
      <xdr:col>21</xdr:col>
      <xdr:colOff>114300</xdr:colOff>
      <xdr:row>18</xdr:row>
      <xdr:rowOff>19050</xdr:rowOff>
    </xdr:from>
    <xdr:to>
      <xdr:col>28</xdr:col>
      <xdr:colOff>66675</xdr:colOff>
      <xdr:row>21</xdr:row>
      <xdr:rowOff>0</xdr:rowOff>
    </xdr:to>
    <xdr:sp>
      <xdr:nvSpPr>
        <xdr:cNvPr id="55" name="Polygon 89"/>
        <xdr:cNvSpPr>
          <a:spLocks/>
        </xdr:cNvSpPr>
      </xdr:nvSpPr>
      <xdr:spPr>
        <a:xfrm>
          <a:off x="9048750" y="3324225"/>
          <a:ext cx="1219200" cy="466725"/>
        </a:xfrm>
        <a:custGeom>
          <a:pathLst>
            <a:path h="49" w="128">
              <a:moveTo>
                <a:pt x="0" y="49"/>
              </a:moveTo>
              <a:lnTo>
                <a:pt x="128" y="49"/>
              </a:lnTo>
              <a:lnTo>
                <a:pt x="63" y="0"/>
              </a:lnTo>
              <a:lnTo>
                <a:pt x="0" y="49"/>
              </a:lnTo>
              <a:close/>
            </a:path>
          </a:pathLst>
        </a:custGeom>
        <a:solidFill>
          <a:srgbClr val="E9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85725</xdr:colOff>
      <xdr:row>14</xdr:row>
      <xdr:rowOff>123825</xdr:rowOff>
    </xdr:from>
    <xdr:to>
      <xdr:col>42</xdr:col>
      <xdr:colOff>400050</xdr:colOff>
      <xdr:row>17</xdr:row>
      <xdr:rowOff>104775</xdr:rowOff>
    </xdr:to>
    <xdr:sp>
      <xdr:nvSpPr>
        <xdr:cNvPr id="56" name="Polygon 90"/>
        <xdr:cNvSpPr>
          <a:spLocks/>
        </xdr:cNvSpPr>
      </xdr:nvSpPr>
      <xdr:spPr>
        <a:xfrm>
          <a:off x="11915775" y="2781300"/>
          <a:ext cx="1219200" cy="466725"/>
        </a:xfrm>
        <a:custGeom>
          <a:pathLst>
            <a:path h="49" w="128">
              <a:moveTo>
                <a:pt x="0" y="49"/>
              </a:moveTo>
              <a:lnTo>
                <a:pt x="128" y="49"/>
              </a:lnTo>
              <a:lnTo>
                <a:pt x="63" y="0"/>
              </a:lnTo>
              <a:lnTo>
                <a:pt x="0" y="49"/>
              </a:lnTo>
              <a:close/>
            </a:path>
          </a:pathLst>
        </a:custGeom>
        <a:solidFill>
          <a:srgbClr val="C0C0C0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66675</xdr:colOff>
      <xdr:row>6</xdr:row>
      <xdr:rowOff>57150</xdr:rowOff>
    </xdr:from>
    <xdr:to>
      <xdr:col>42</xdr:col>
      <xdr:colOff>123825</xdr:colOff>
      <xdr:row>9</xdr:row>
      <xdr:rowOff>0</xdr:rowOff>
    </xdr:to>
    <xdr:sp>
      <xdr:nvSpPr>
        <xdr:cNvPr id="57" name="Polygon 92"/>
        <xdr:cNvSpPr>
          <a:spLocks/>
        </xdr:cNvSpPr>
      </xdr:nvSpPr>
      <xdr:spPr>
        <a:xfrm>
          <a:off x="12258675" y="1409700"/>
          <a:ext cx="600075" cy="438150"/>
        </a:xfrm>
        <a:custGeom>
          <a:pathLst>
            <a:path h="49" w="63">
              <a:moveTo>
                <a:pt x="0" y="49"/>
              </a:moveTo>
              <a:lnTo>
                <a:pt x="63" y="49"/>
              </a:lnTo>
              <a:lnTo>
                <a:pt x="63" y="0"/>
              </a:lnTo>
              <a:lnTo>
                <a:pt x="0" y="49"/>
              </a:lnTo>
              <a:close/>
            </a:path>
          </a:pathLst>
        </a:cu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657225</xdr:colOff>
      <xdr:row>6</xdr:row>
      <xdr:rowOff>47625</xdr:rowOff>
    </xdr:from>
    <xdr:to>
      <xdr:col>43</xdr:col>
      <xdr:colOff>495300</xdr:colOff>
      <xdr:row>8</xdr:row>
      <xdr:rowOff>152400</xdr:rowOff>
    </xdr:to>
    <xdr:sp>
      <xdr:nvSpPr>
        <xdr:cNvPr id="58" name="Polygon 93"/>
        <xdr:cNvSpPr>
          <a:spLocks/>
        </xdr:cNvSpPr>
      </xdr:nvSpPr>
      <xdr:spPr>
        <a:xfrm flipH="1">
          <a:off x="13392150" y="1400175"/>
          <a:ext cx="600075" cy="438150"/>
        </a:xfrm>
        <a:custGeom>
          <a:pathLst>
            <a:path h="49" w="63">
              <a:moveTo>
                <a:pt x="0" y="49"/>
              </a:moveTo>
              <a:lnTo>
                <a:pt x="63" y="49"/>
              </a:lnTo>
              <a:lnTo>
                <a:pt x="63" y="0"/>
              </a:lnTo>
              <a:lnTo>
                <a:pt x="0" y="49"/>
              </a:lnTo>
              <a:close/>
            </a:path>
          </a:pathLst>
        </a:cu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6</xdr:row>
      <xdr:rowOff>38100</xdr:rowOff>
    </xdr:from>
    <xdr:to>
      <xdr:col>30</xdr:col>
      <xdr:colOff>28575</xdr:colOff>
      <xdr:row>10</xdr:row>
      <xdr:rowOff>9525</xdr:rowOff>
    </xdr:to>
    <xdr:sp>
      <xdr:nvSpPr>
        <xdr:cNvPr id="59" name="Line 94"/>
        <xdr:cNvSpPr>
          <a:spLocks/>
        </xdr:cNvSpPr>
      </xdr:nvSpPr>
      <xdr:spPr>
        <a:xfrm>
          <a:off x="10591800" y="1390650"/>
          <a:ext cx="0" cy="6286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381000</xdr:colOff>
      <xdr:row>6</xdr:row>
      <xdr:rowOff>123825</xdr:rowOff>
    </xdr:from>
    <xdr:ext cx="200025" cy="247650"/>
    <xdr:sp>
      <xdr:nvSpPr>
        <xdr:cNvPr id="60" name="TextBox 95"/>
        <xdr:cNvSpPr txBox="1">
          <a:spLocks noChangeArrowheads="1"/>
        </xdr:cNvSpPr>
      </xdr:nvSpPr>
      <xdr:spPr>
        <a:xfrm>
          <a:off x="13115925" y="14763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39</xdr:col>
      <xdr:colOff>0</xdr:colOff>
      <xdr:row>9</xdr:row>
      <xdr:rowOff>47625</xdr:rowOff>
    </xdr:from>
    <xdr:ext cx="390525" cy="257175"/>
    <xdr:sp>
      <xdr:nvSpPr>
        <xdr:cNvPr id="61" name="TextBox 96"/>
        <xdr:cNvSpPr txBox="1">
          <a:spLocks noChangeArrowheads="1"/>
        </xdr:cNvSpPr>
      </xdr:nvSpPr>
      <xdr:spPr>
        <a:xfrm>
          <a:off x="12192000" y="1895475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0</a:t>
          </a:r>
        </a:p>
      </xdr:txBody>
    </xdr:sp>
    <xdr:clientData/>
  </xdr:oneCellAnchor>
  <xdr:oneCellAnchor>
    <xdr:from>
      <xdr:col>43</xdr:col>
      <xdr:colOff>333375</xdr:colOff>
      <xdr:row>9</xdr:row>
      <xdr:rowOff>47625</xdr:rowOff>
    </xdr:from>
    <xdr:ext cx="381000" cy="257175"/>
    <xdr:sp>
      <xdr:nvSpPr>
        <xdr:cNvPr id="62" name="TextBox 97"/>
        <xdr:cNvSpPr txBox="1">
          <a:spLocks noChangeArrowheads="1"/>
        </xdr:cNvSpPr>
      </xdr:nvSpPr>
      <xdr:spPr>
        <a:xfrm>
          <a:off x="13830300" y="1895475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0</a:t>
          </a:r>
        </a:p>
      </xdr:txBody>
    </xdr:sp>
    <xdr:clientData/>
  </xdr:oneCellAnchor>
  <xdr:twoCellAnchor>
    <xdr:from>
      <xdr:col>25</xdr:col>
      <xdr:colOff>95250</xdr:colOff>
      <xdr:row>17</xdr:row>
      <xdr:rowOff>123825</xdr:rowOff>
    </xdr:from>
    <xdr:to>
      <xdr:col>36</xdr:col>
      <xdr:colOff>142875</xdr:colOff>
      <xdr:row>19</xdr:row>
      <xdr:rowOff>123825</xdr:rowOff>
    </xdr:to>
    <xdr:sp>
      <xdr:nvSpPr>
        <xdr:cNvPr id="63" name="Line 98"/>
        <xdr:cNvSpPr>
          <a:spLocks/>
        </xdr:cNvSpPr>
      </xdr:nvSpPr>
      <xdr:spPr>
        <a:xfrm flipV="1">
          <a:off x="9753600" y="3267075"/>
          <a:ext cx="2038350" cy="323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10</xdr:row>
      <xdr:rowOff>85725</xdr:rowOff>
    </xdr:from>
    <xdr:to>
      <xdr:col>42</xdr:col>
      <xdr:colOff>295275</xdr:colOff>
      <xdr:row>13</xdr:row>
      <xdr:rowOff>57150</xdr:rowOff>
    </xdr:to>
    <xdr:sp>
      <xdr:nvSpPr>
        <xdr:cNvPr id="64" name="Line 99"/>
        <xdr:cNvSpPr>
          <a:spLocks/>
        </xdr:cNvSpPr>
      </xdr:nvSpPr>
      <xdr:spPr>
        <a:xfrm flipV="1">
          <a:off x="12734925" y="2095500"/>
          <a:ext cx="295275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14</xdr:row>
      <xdr:rowOff>85725</xdr:rowOff>
    </xdr:from>
    <xdr:to>
      <xdr:col>40</xdr:col>
      <xdr:colOff>133350</xdr:colOff>
      <xdr:row>17</xdr:row>
      <xdr:rowOff>114300</xdr:rowOff>
    </xdr:to>
    <xdr:sp>
      <xdr:nvSpPr>
        <xdr:cNvPr id="65" name="Line 100"/>
        <xdr:cNvSpPr>
          <a:spLocks/>
        </xdr:cNvSpPr>
      </xdr:nvSpPr>
      <xdr:spPr>
        <a:xfrm>
          <a:off x="12506325" y="2743200"/>
          <a:ext cx="0" cy="5143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142875</xdr:colOff>
      <xdr:row>15</xdr:row>
      <xdr:rowOff>104775</xdr:rowOff>
    </xdr:from>
    <xdr:ext cx="200025" cy="247650"/>
    <xdr:sp>
      <xdr:nvSpPr>
        <xdr:cNvPr id="66" name="TextBox 101"/>
        <xdr:cNvSpPr txBox="1">
          <a:spLocks noChangeArrowheads="1"/>
        </xdr:cNvSpPr>
      </xdr:nvSpPr>
      <xdr:spPr>
        <a:xfrm>
          <a:off x="12515850" y="29241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3.8515625" style="0" customWidth="1"/>
    <col min="2" max="2" width="20.28125" style="0" customWidth="1"/>
    <col min="3" max="5" width="7.28125" style="0" customWidth="1"/>
    <col min="6" max="6" width="7.28125" style="27" customWidth="1"/>
    <col min="7" max="7" width="8.7109375" style="0" customWidth="1"/>
    <col min="8" max="9" width="7.28125" style="0" customWidth="1"/>
    <col min="10" max="10" width="8.7109375" style="0" customWidth="1"/>
  </cols>
  <sheetData>
    <row r="1" spans="1:10" ht="23.25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33" t="s">
        <v>46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75">
      <c r="A3" s="34" t="s">
        <v>47</v>
      </c>
      <c r="B3" s="34"/>
      <c r="C3" s="34"/>
      <c r="D3" s="34"/>
      <c r="E3" s="34"/>
      <c r="F3" s="34"/>
      <c r="G3" s="34"/>
      <c r="H3" s="34"/>
      <c r="I3" s="34"/>
      <c r="J3" s="34"/>
    </row>
    <row r="4" spans="1:11" ht="18">
      <c r="A4" s="5"/>
      <c r="K4" s="18" t="s">
        <v>37</v>
      </c>
    </row>
    <row r="5" ht="12.75"/>
    <row r="6" spans="1:10" ht="15.75">
      <c r="A6" s="6" t="s">
        <v>15</v>
      </c>
      <c r="C6" s="7"/>
      <c r="D6" s="7"/>
      <c r="E6" s="7"/>
      <c r="F6" s="28"/>
      <c r="I6" t="s">
        <v>16</v>
      </c>
      <c r="J6" s="8"/>
    </row>
    <row r="7" spans="3:6" ht="12.75">
      <c r="C7" s="7"/>
      <c r="D7" s="7"/>
      <c r="E7" s="7"/>
      <c r="F7" s="28"/>
    </row>
    <row r="8" ht="12.75"/>
    <row r="9" spans="1:10" s="23" customFormat="1" ht="36">
      <c r="A9" s="21" t="s">
        <v>12</v>
      </c>
      <c r="B9" s="21" t="s">
        <v>0</v>
      </c>
      <c r="C9" s="21" t="s">
        <v>1</v>
      </c>
      <c r="D9" s="21" t="s">
        <v>2</v>
      </c>
      <c r="E9" s="21" t="s">
        <v>3</v>
      </c>
      <c r="F9" s="22" t="s">
        <v>40</v>
      </c>
      <c r="G9" s="21" t="s">
        <v>4</v>
      </c>
      <c r="H9" s="21" t="s">
        <v>5</v>
      </c>
      <c r="I9" s="21" t="s">
        <v>6</v>
      </c>
      <c r="J9" s="21" t="s">
        <v>7</v>
      </c>
    </row>
    <row r="10" spans="1:10" s="1" customFormat="1" ht="12.75" thickBot="1">
      <c r="A10" s="2"/>
      <c r="B10" s="2"/>
      <c r="C10" s="2" t="s">
        <v>8</v>
      </c>
      <c r="D10" s="2" t="s">
        <v>8</v>
      </c>
      <c r="E10" s="2" t="s">
        <v>9</v>
      </c>
      <c r="F10" s="24" t="s">
        <v>44</v>
      </c>
      <c r="G10" s="2" t="s">
        <v>10</v>
      </c>
      <c r="H10" s="2" t="s">
        <v>8</v>
      </c>
      <c r="I10" s="2" t="s">
        <v>8</v>
      </c>
      <c r="J10" s="2" t="s">
        <v>11</v>
      </c>
    </row>
    <row r="11" spans="2:10" ht="12.75">
      <c r="B11" s="19"/>
      <c r="C11" s="11"/>
      <c r="D11" s="11"/>
      <c r="E11" s="12"/>
      <c r="F11" s="29"/>
      <c r="G11" s="9">
        <f>IF(C11="","",PRODUCT(C11:E11))</f>
      </c>
      <c r="H11" s="11"/>
      <c r="I11" s="11"/>
      <c r="J11" s="9">
        <f>IF(ISBLANK(H11),"",IF(I11="",PRODUCT(G11:H11),(G11*(H11+I11)/2)))</f>
      </c>
    </row>
    <row r="12" spans="2:10" ht="12.75">
      <c r="B12" s="19"/>
      <c r="C12" s="11"/>
      <c r="D12" s="11"/>
      <c r="E12" s="12"/>
      <c r="F12" s="29"/>
      <c r="G12" s="9">
        <f>IF(C12="","",PRODUCT(C12:E12))</f>
      </c>
      <c r="H12" s="11"/>
      <c r="I12" s="11"/>
      <c r="J12" s="9">
        <f aca="true" t="shared" si="0" ref="J12:J52">IF(ISBLANK(H12),"",IF(I12="",PRODUCT(G12:H12),(G12*(H12+I12)/2)))</f>
      </c>
    </row>
    <row r="13" spans="2:10" ht="12.75">
      <c r="B13" s="19"/>
      <c r="C13" s="11"/>
      <c r="D13" s="11"/>
      <c r="E13" s="12"/>
      <c r="F13" s="29"/>
      <c r="G13" s="9">
        <f aca="true" t="shared" si="1" ref="G13:G52">IF(C13="","",PRODUCT(C13:E13))</f>
      </c>
      <c r="H13" s="11"/>
      <c r="I13" s="11"/>
      <c r="J13" s="9">
        <f t="shared" si="0"/>
      </c>
    </row>
    <row r="14" spans="2:10" ht="12.75">
      <c r="B14" s="19"/>
      <c r="C14" s="11"/>
      <c r="D14" s="11"/>
      <c r="E14" s="12"/>
      <c r="F14" s="29"/>
      <c r="G14" s="9">
        <f t="shared" si="1"/>
      </c>
      <c r="H14" s="11"/>
      <c r="I14" s="11"/>
      <c r="J14" s="9">
        <f t="shared" si="0"/>
      </c>
    </row>
    <row r="15" spans="2:10" ht="12.75">
      <c r="B15" s="19"/>
      <c r="C15" s="11"/>
      <c r="D15" s="11"/>
      <c r="E15" s="12"/>
      <c r="F15" s="29"/>
      <c r="G15" s="9">
        <f t="shared" si="1"/>
      </c>
      <c r="H15" s="11"/>
      <c r="I15" s="11"/>
      <c r="J15" s="9">
        <f t="shared" si="0"/>
      </c>
    </row>
    <row r="16" spans="2:10" ht="12.75">
      <c r="B16" s="19"/>
      <c r="C16" s="11"/>
      <c r="D16" s="11"/>
      <c r="E16" s="12"/>
      <c r="F16" s="29"/>
      <c r="G16" s="9">
        <f t="shared" si="1"/>
      </c>
      <c r="H16" s="11"/>
      <c r="I16" s="11"/>
      <c r="J16" s="9">
        <f t="shared" si="0"/>
      </c>
    </row>
    <row r="17" spans="2:10" ht="12.75">
      <c r="B17" s="19"/>
      <c r="C17" s="11"/>
      <c r="D17" s="11"/>
      <c r="E17" s="12"/>
      <c r="F17" s="29"/>
      <c r="G17" s="9">
        <f t="shared" si="1"/>
      </c>
      <c r="H17" s="11"/>
      <c r="I17" s="11"/>
      <c r="J17" s="9">
        <f t="shared" si="0"/>
      </c>
    </row>
    <row r="18" spans="2:10" ht="12.75">
      <c r="B18" s="19"/>
      <c r="C18" s="11"/>
      <c r="D18" s="11"/>
      <c r="E18" s="12"/>
      <c r="F18" s="29"/>
      <c r="G18" s="9">
        <f t="shared" si="1"/>
      </c>
      <c r="H18" s="11"/>
      <c r="I18" s="11"/>
      <c r="J18" s="9">
        <f t="shared" si="0"/>
      </c>
    </row>
    <row r="19" spans="2:10" ht="12.75">
      <c r="B19" s="19"/>
      <c r="C19" s="11"/>
      <c r="D19" s="11"/>
      <c r="E19" s="12"/>
      <c r="F19" s="29"/>
      <c r="G19" s="9">
        <f t="shared" si="1"/>
      </c>
      <c r="H19" s="11"/>
      <c r="I19" s="11"/>
      <c r="J19" s="9">
        <f t="shared" si="0"/>
      </c>
    </row>
    <row r="20" spans="2:10" ht="12.75">
      <c r="B20" s="19"/>
      <c r="C20" s="11"/>
      <c r="D20" s="11"/>
      <c r="E20" s="12"/>
      <c r="F20" s="29"/>
      <c r="G20" s="9">
        <f t="shared" si="1"/>
      </c>
      <c r="H20" s="11"/>
      <c r="I20" s="11"/>
      <c r="J20" s="9">
        <f t="shared" si="0"/>
      </c>
    </row>
    <row r="21" spans="2:10" ht="12.75">
      <c r="B21" s="19"/>
      <c r="C21" s="11"/>
      <c r="D21" s="11"/>
      <c r="E21" s="12"/>
      <c r="F21" s="29"/>
      <c r="G21" s="9">
        <f t="shared" si="1"/>
      </c>
      <c r="H21" s="11"/>
      <c r="I21" s="11"/>
      <c r="J21" s="9">
        <f t="shared" si="0"/>
      </c>
    </row>
    <row r="22" spans="2:10" ht="12.75">
      <c r="B22" s="19"/>
      <c r="C22" s="11"/>
      <c r="D22" s="11"/>
      <c r="E22" s="12"/>
      <c r="F22" s="29"/>
      <c r="G22" s="9">
        <f t="shared" si="1"/>
      </c>
      <c r="H22" s="11"/>
      <c r="I22" s="11"/>
      <c r="J22" s="9">
        <f t="shared" si="0"/>
      </c>
    </row>
    <row r="23" spans="2:10" ht="12.75">
      <c r="B23" s="19"/>
      <c r="C23" s="11"/>
      <c r="D23" s="11"/>
      <c r="E23" s="12"/>
      <c r="F23" s="29"/>
      <c r="G23" s="9">
        <f t="shared" si="1"/>
      </c>
      <c r="H23" s="11"/>
      <c r="I23" s="11"/>
      <c r="J23" s="9">
        <f t="shared" si="0"/>
      </c>
    </row>
    <row r="24" spans="2:10" ht="12.75">
      <c r="B24" s="19"/>
      <c r="C24" s="11"/>
      <c r="D24" s="11"/>
      <c r="E24" s="12"/>
      <c r="F24" s="29"/>
      <c r="G24" s="9">
        <f t="shared" si="1"/>
      </c>
      <c r="H24" s="11"/>
      <c r="I24" s="11"/>
      <c r="J24" s="9">
        <f t="shared" si="0"/>
      </c>
    </row>
    <row r="25" spans="2:10" ht="12.75">
      <c r="B25" s="19"/>
      <c r="C25" s="11"/>
      <c r="D25" s="11"/>
      <c r="E25" s="12"/>
      <c r="F25" s="29"/>
      <c r="G25" s="9">
        <f t="shared" si="1"/>
      </c>
      <c r="H25" s="11"/>
      <c r="I25" s="11"/>
      <c r="J25" s="9">
        <f t="shared" si="0"/>
      </c>
    </row>
    <row r="26" spans="2:10" ht="12.75">
      <c r="B26" s="19"/>
      <c r="C26" s="11"/>
      <c r="D26" s="11"/>
      <c r="E26" s="12"/>
      <c r="F26" s="29"/>
      <c r="G26" s="9">
        <f t="shared" si="1"/>
      </c>
      <c r="H26" s="11"/>
      <c r="I26" s="11"/>
      <c r="J26" s="9">
        <f t="shared" si="0"/>
      </c>
    </row>
    <row r="27" spans="2:10" ht="12.75">
      <c r="B27" s="19"/>
      <c r="C27" s="11"/>
      <c r="D27" s="11"/>
      <c r="E27" s="12"/>
      <c r="F27" s="29"/>
      <c r="G27" s="9">
        <f t="shared" si="1"/>
      </c>
      <c r="H27" s="11"/>
      <c r="I27" s="11"/>
      <c r="J27" s="9">
        <f t="shared" si="0"/>
      </c>
    </row>
    <row r="28" spans="2:10" ht="12.75">
      <c r="B28" s="19"/>
      <c r="C28" s="11"/>
      <c r="D28" s="11"/>
      <c r="E28" s="12"/>
      <c r="F28" s="29"/>
      <c r="G28" s="9">
        <f t="shared" si="1"/>
      </c>
      <c r="H28" s="11"/>
      <c r="I28" s="11"/>
      <c r="J28" s="9">
        <f t="shared" si="0"/>
      </c>
    </row>
    <row r="29" spans="2:10" ht="12.75">
      <c r="B29" s="19"/>
      <c r="C29" s="11"/>
      <c r="D29" s="11"/>
      <c r="E29" s="12"/>
      <c r="F29" s="29"/>
      <c r="G29" s="9">
        <f t="shared" si="1"/>
      </c>
      <c r="H29" s="11"/>
      <c r="I29" s="11"/>
      <c r="J29" s="9">
        <f t="shared" si="0"/>
      </c>
    </row>
    <row r="30" spans="2:10" ht="12.75">
      <c r="B30" s="19"/>
      <c r="C30" s="11"/>
      <c r="D30" s="11"/>
      <c r="E30" s="12"/>
      <c r="F30" s="29"/>
      <c r="G30" s="9">
        <f t="shared" si="1"/>
      </c>
      <c r="H30" s="11"/>
      <c r="I30" s="11"/>
      <c r="J30" s="9">
        <f t="shared" si="0"/>
      </c>
    </row>
    <row r="31" spans="2:10" ht="12.75">
      <c r="B31" s="19"/>
      <c r="C31" s="11"/>
      <c r="D31" s="11"/>
      <c r="E31" s="12"/>
      <c r="F31" s="29"/>
      <c r="G31" s="9">
        <f t="shared" si="1"/>
      </c>
      <c r="H31" s="11"/>
      <c r="I31" s="11"/>
      <c r="J31" s="9">
        <f t="shared" si="0"/>
      </c>
    </row>
    <row r="32" spans="2:10" ht="12.75">
      <c r="B32" s="19"/>
      <c r="C32" s="11"/>
      <c r="D32" s="11"/>
      <c r="E32" s="12"/>
      <c r="F32" s="29"/>
      <c r="G32" s="9">
        <f t="shared" si="1"/>
      </c>
      <c r="H32" s="11"/>
      <c r="I32" s="11"/>
      <c r="J32" s="9">
        <f t="shared" si="0"/>
      </c>
    </row>
    <row r="33" spans="2:10" ht="12.75">
      <c r="B33" s="19"/>
      <c r="C33" s="11"/>
      <c r="D33" s="11"/>
      <c r="E33" s="12"/>
      <c r="F33" s="29"/>
      <c r="G33" s="9">
        <f t="shared" si="1"/>
      </c>
      <c r="H33" s="11"/>
      <c r="I33" s="11"/>
      <c r="J33" s="9">
        <f t="shared" si="0"/>
      </c>
    </row>
    <row r="34" spans="2:10" ht="12.75">
      <c r="B34" s="19"/>
      <c r="C34" s="11"/>
      <c r="D34" s="11"/>
      <c r="E34" s="12"/>
      <c r="F34" s="29"/>
      <c r="G34" s="9">
        <f t="shared" si="1"/>
      </c>
      <c r="H34" s="11"/>
      <c r="I34" s="11"/>
      <c r="J34" s="9">
        <f t="shared" si="0"/>
      </c>
    </row>
    <row r="35" spans="2:10" ht="12.75">
      <c r="B35" s="19"/>
      <c r="C35" s="11"/>
      <c r="D35" s="11"/>
      <c r="E35" s="12"/>
      <c r="F35" s="29"/>
      <c r="G35" s="9">
        <f t="shared" si="1"/>
      </c>
      <c r="H35" s="11"/>
      <c r="I35" s="11"/>
      <c r="J35" s="9">
        <f t="shared" si="0"/>
      </c>
    </row>
    <row r="36" spans="2:10" ht="12.75">
      <c r="B36" s="19"/>
      <c r="C36" s="11"/>
      <c r="D36" s="11"/>
      <c r="E36" s="12"/>
      <c r="F36" s="29"/>
      <c r="G36" s="9">
        <f t="shared" si="1"/>
      </c>
      <c r="H36" s="11"/>
      <c r="I36" s="11"/>
      <c r="J36" s="9">
        <f t="shared" si="0"/>
      </c>
    </row>
    <row r="37" spans="2:10" ht="12.75">
      <c r="B37" s="19"/>
      <c r="C37" s="11"/>
      <c r="D37" s="11"/>
      <c r="E37" s="12"/>
      <c r="F37" s="29"/>
      <c r="G37" s="9">
        <f t="shared" si="1"/>
      </c>
      <c r="H37" s="11"/>
      <c r="I37" s="11"/>
      <c r="J37" s="9">
        <f t="shared" si="0"/>
      </c>
    </row>
    <row r="38" spans="2:10" ht="12.75">
      <c r="B38" s="19"/>
      <c r="C38" s="11"/>
      <c r="D38" s="11"/>
      <c r="E38" s="12"/>
      <c r="F38" s="29"/>
      <c r="G38" s="9">
        <f t="shared" si="1"/>
      </c>
      <c r="H38" s="11"/>
      <c r="I38" s="11"/>
      <c r="J38" s="9">
        <f t="shared" si="0"/>
      </c>
    </row>
    <row r="39" spans="2:10" ht="12.75">
      <c r="B39" s="19"/>
      <c r="C39" s="11"/>
      <c r="D39" s="11"/>
      <c r="E39" s="12"/>
      <c r="F39" s="29"/>
      <c r="G39" s="9">
        <f t="shared" si="1"/>
      </c>
      <c r="H39" s="11"/>
      <c r="I39" s="11"/>
      <c r="J39" s="9">
        <f t="shared" si="0"/>
      </c>
    </row>
    <row r="40" spans="2:10" ht="12.75">
      <c r="B40" s="19"/>
      <c r="C40" s="11"/>
      <c r="D40" s="11"/>
      <c r="E40" s="12"/>
      <c r="F40" s="29"/>
      <c r="G40" s="9">
        <f t="shared" si="1"/>
      </c>
      <c r="H40" s="11"/>
      <c r="I40" s="11"/>
      <c r="J40" s="9">
        <f t="shared" si="0"/>
      </c>
    </row>
    <row r="41" spans="2:10" ht="12.75">
      <c r="B41" s="19"/>
      <c r="C41" s="11"/>
      <c r="D41" s="11"/>
      <c r="E41" s="12"/>
      <c r="F41" s="29"/>
      <c r="G41" s="9">
        <f t="shared" si="1"/>
      </c>
      <c r="H41" s="11"/>
      <c r="I41" s="11"/>
      <c r="J41" s="9">
        <f t="shared" si="0"/>
      </c>
    </row>
    <row r="42" spans="2:10" ht="12.75">
      <c r="B42" s="19"/>
      <c r="C42" s="11"/>
      <c r="D42" s="11"/>
      <c r="E42" s="12"/>
      <c r="F42" s="29"/>
      <c r="G42" s="9">
        <f t="shared" si="1"/>
      </c>
      <c r="H42" s="11"/>
      <c r="I42" s="11"/>
      <c r="J42" s="9">
        <f t="shared" si="0"/>
      </c>
    </row>
    <row r="43" spans="2:10" ht="12.75">
      <c r="B43" s="19"/>
      <c r="C43" s="11"/>
      <c r="D43" s="11"/>
      <c r="E43" s="12"/>
      <c r="F43" s="29"/>
      <c r="G43" s="9">
        <f t="shared" si="1"/>
      </c>
      <c r="H43" s="11"/>
      <c r="I43" s="11"/>
      <c r="J43" s="9">
        <f t="shared" si="0"/>
      </c>
    </row>
    <row r="44" spans="2:10" ht="12.75">
      <c r="B44" s="19"/>
      <c r="C44" s="11"/>
      <c r="D44" s="11"/>
      <c r="E44" s="12"/>
      <c r="F44" s="29"/>
      <c r="G44" s="9">
        <f t="shared" si="1"/>
      </c>
      <c r="H44" s="11"/>
      <c r="I44" s="11"/>
      <c r="J44" s="9">
        <f t="shared" si="0"/>
      </c>
    </row>
    <row r="45" spans="2:10" ht="12.75">
      <c r="B45" s="19"/>
      <c r="C45" s="11"/>
      <c r="D45" s="11"/>
      <c r="E45" s="12"/>
      <c r="F45" s="29"/>
      <c r="G45" s="9">
        <f t="shared" si="1"/>
      </c>
      <c r="H45" s="11"/>
      <c r="I45" s="11"/>
      <c r="J45" s="9">
        <f t="shared" si="0"/>
      </c>
    </row>
    <row r="46" spans="2:10" ht="12.75">
      <c r="B46" s="19"/>
      <c r="C46" s="11"/>
      <c r="D46" s="11"/>
      <c r="E46" s="12"/>
      <c r="F46" s="29"/>
      <c r="G46" s="9">
        <f t="shared" si="1"/>
      </c>
      <c r="H46" s="11"/>
      <c r="I46" s="11"/>
      <c r="J46" s="9">
        <f t="shared" si="0"/>
      </c>
    </row>
    <row r="47" spans="2:11" ht="12.75">
      <c r="B47" s="19"/>
      <c r="C47" s="11"/>
      <c r="D47" s="11"/>
      <c r="E47" s="12"/>
      <c r="F47" s="29"/>
      <c r="G47" s="9">
        <f t="shared" si="1"/>
      </c>
      <c r="H47" s="11"/>
      <c r="I47" s="11"/>
      <c r="J47" s="9">
        <f t="shared" si="0"/>
      </c>
      <c r="K47" s="11"/>
    </row>
    <row r="48" spans="2:10" ht="12.75">
      <c r="B48" s="19"/>
      <c r="C48" s="11"/>
      <c r="D48" s="11"/>
      <c r="E48" s="12"/>
      <c r="F48" s="29"/>
      <c r="G48" s="9">
        <f t="shared" si="1"/>
      </c>
      <c r="H48" s="11"/>
      <c r="I48" s="11"/>
      <c r="J48" s="9">
        <f t="shared" si="0"/>
      </c>
    </row>
    <row r="49" spans="2:10" ht="12.75">
      <c r="B49" s="19"/>
      <c r="C49" s="11"/>
      <c r="D49" s="11"/>
      <c r="E49" s="12"/>
      <c r="F49" s="29"/>
      <c r="G49" s="9">
        <f t="shared" si="1"/>
      </c>
      <c r="H49" s="11"/>
      <c r="I49" s="11"/>
      <c r="J49" s="9">
        <f t="shared" si="0"/>
      </c>
    </row>
    <row r="50" spans="2:10" ht="12.75">
      <c r="B50" s="19"/>
      <c r="C50" s="11"/>
      <c r="D50" s="11"/>
      <c r="E50" s="12"/>
      <c r="F50" s="29"/>
      <c r="G50" s="9">
        <f t="shared" si="1"/>
      </c>
      <c r="H50" s="11"/>
      <c r="I50" s="11"/>
      <c r="J50" s="9">
        <f t="shared" si="0"/>
      </c>
    </row>
    <row r="51" spans="2:11" ht="12.75">
      <c r="B51" s="19"/>
      <c r="C51" s="11"/>
      <c r="D51" s="11"/>
      <c r="E51" s="12"/>
      <c r="F51" s="29"/>
      <c r="G51" s="9">
        <f t="shared" si="1"/>
      </c>
      <c r="H51" s="11"/>
      <c r="I51" s="11"/>
      <c r="J51" s="9">
        <f t="shared" si="0"/>
      </c>
      <c r="K51" s="11"/>
    </row>
    <row r="52" spans="2:10" ht="12.75">
      <c r="B52" s="19"/>
      <c r="C52" s="11"/>
      <c r="D52" s="11"/>
      <c r="E52" s="12"/>
      <c r="F52" s="29"/>
      <c r="G52" s="9">
        <f t="shared" si="1"/>
      </c>
      <c r="H52" s="11"/>
      <c r="I52" s="11"/>
      <c r="J52" s="9">
        <f t="shared" si="0"/>
      </c>
    </row>
    <row r="53" spans="1:10" ht="13.5" thickBot="1">
      <c r="A53" s="3" t="s">
        <v>13</v>
      </c>
      <c r="B53" s="3"/>
      <c r="C53" s="10"/>
      <c r="D53" s="10"/>
      <c r="E53" s="13"/>
      <c r="F53" s="30"/>
      <c r="G53" s="10">
        <f>SUMIF(F11:F52,"j",G11:G52)</f>
        <v>0</v>
      </c>
      <c r="H53" s="10"/>
      <c r="I53" s="10"/>
      <c r="J53" s="10">
        <f>SUM(J11:J52)</f>
        <v>0</v>
      </c>
    </row>
    <row r="54" ht="13.5" thickTop="1"/>
    <row r="55" ht="12.75"/>
  </sheetData>
  <mergeCells count="3">
    <mergeCell ref="A1:J1"/>
    <mergeCell ref="A2:J2"/>
    <mergeCell ref="A3:J3"/>
  </mergeCells>
  <hyperlinks>
    <hyperlink ref="K4" location="Beispiel!A1" display="Beispiel!A1"/>
  </hyperlink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3"/>
  <sheetViews>
    <sheetView zoomScale="75" zoomScaleNormal="75" workbookViewId="0" topLeftCell="A1">
      <selection activeCell="B30" sqref="B30"/>
    </sheetView>
  </sheetViews>
  <sheetFormatPr defaultColWidth="11.421875" defaultRowHeight="12.75"/>
  <cols>
    <col min="1" max="1" width="4.57421875" style="0" customWidth="1"/>
    <col min="2" max="2" width="20.28125" style="0" customWidth="1"/>
    <col min="3" max="4" width="8.00390625" style="0" customWidth="1"/>
    <col min="5" max="5" width="8.57421875" style="0" customWidth="1"/>
    <col min="6" max="6" width="8.57421875" style="27" customWidth="1"/>
    <col min="7" max="9" width="8.57421875" style="0" customWidth="1"/>
    <col min="10" max="10" width="11.7109375" style="0" customWidth="1"/>
    <col min="11" max="11" width="11.421875" style="14" customWidth="1"/>
    <col min="12" max="42" width="2.7109375" style="14" customWidth="1"/>
    <col min="43" max="44" width="11.421875" style="14" customWidth="1"/>
  </cols>
  <sheetData>
    <row r="1" ht="18">
      <c r="A1" s="5" t="s">
        <v>14</v>
      </c>
    </row>
    <row r="2" ht="23.25">
      <c r="K2" s="20" t="s">
        <v>38</v>
      </c>
    </row>
    <row r="3" spans="1:10" ht="15.75">
      <c r="A3" s="6" t="s">
        <v>15</v>
      </c>
      <c r="C3" s="7" t="s">
        <v>36</v>
      </c>
      <c r="D3" s="7"/>
      <c r="E3" s="7"/>
      <c r="F3" s="28"/>
      <c r="I3" t="s">
        <v>16</v>
      </c>
      <c r="J3" s="8">
        <v>37313</v>
      </c>
    </row>
    <row r="4" spans="3:6" ht="12.75">
      <c r="C4" s="7"/>
      <c r="D4" s="7"/>
      <c r="E4" s="7"/>
      <c r="F4" s="28"/>
    </row>
    <row r="5" ht="12.75"/>
    <row r="6" spans="1:44" s="26" customFormat="1" ht="24">
      <c r="A6" s="21" t="s">
        <v>12</v>
      </c>
      <c r="B6" s="21" t="s">
        <v>0</v>
      </c>
      <c r="C6" s="21" t="s">
        <v>1</v>
      </c>
      <c r="D6" s="21" t="s">
        <v>2</v>
      </c>
      <c r="E6" s="21" t="s">
        <v>3</v>
      </c>
      <c r="F6" s="22" t="s">
        <v>40</v>
      </c>
      <c r="G6" s="21" t="s">
        <v>4</v>
      </c>
      <c r="H6" s="21" t="s">
        <v>5</v>
      </c>
      <c r="I6" s="21" t="s">
        <v>6</v>
      </c>
      <c r="J6" s="21" t="s">
        <v>7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1:10" ht="13.5" thickBot="1">
      <c r="A7" s="2"/>
      <c r="B7" s="2"/>
      <c r="C7" s="2" t="s">
        <v>8</v>
      </c>
      <c r="D7" s="2" t="s">
        <v>8</v>
      </c>
      <c r="E7" s="2" t="s">
        <v>9</v>
      </c>
      <c r="F7" s="24" t="s">
        <v>39</v>
      </c>
      <c r="G7" s="2" t="s">
        <v>10</v>
      </c>
      <c r="H7" s="2" t="s">
        <v>8</v>
      </c>
      <c r="I7" s="2" t="s">
        <v>8</v>
      </c>
      <c r="J7" s="2" t="s">
        <v>11</v>
      </c>
    </row>
    <row r="8" spans="3:10" ht="12.75">
      <c r="C8" s="11"/>
      <c r="D8" s="11"/>
      <c r="E8" s="12"/>
      <c r="F8" s="29"/>
      <c r="G8" s="9">
        <f>IF(C8="","",PRODUCT(C8:E8))</f>
      </c>
      <c r="H8" s="11"/>
      <c r="I8" s="11"/>
      <c r="J8" s="9">
        <f aca="true" t="shared" si="0" ref="J8:J30">IF(ISBLANK(H8),"",IF(I8="",PRODUCT(G8:H8),(G8*(H8+I8)/2)))</f>
      </c>
    </row>
    <row r="9" spans="2:10" ht="12.75">
      <c r="B9" s="4" t="s">
        <v>18</v>
      </c>
      <c r="C9" s="11"/>
      <c r="D9" s="11"/>
      <c r="E9" s="12"/>
      <c r="F9" s="29"/>
      <c r="G9" s="9">
        <f>IF(C9="","",PRODUCT(C9:E9))</f>
      </c>
      <c r="H9" s="11"/>
      <c r="I9" s="11"/>
      <c r="J9" s="9">
        <f t="shared" si="0"/>
      </c>
    </row>
    <row r="10" spans="1:44" s="1" customFormat="1" ht="12.75">
      <c r="A10"/>
      <c r="B10" t="s">
        <v>22</v>
      </c>
      <c r="C10" s="11"/>
      <c r="D10" s="11"/>
      <c r="E10" s="12"/>
      <c r="F10" s="29" t="s">
        <v>41</v>
      </c>
      <c r="G10" s="9">
        <v>26.41</v>
      </c>
      <c r="H10" s="11">
        <f>2.443+0.24</f>
        <v>2.683</v>
      </c>
      <c r="I10" s="11"/>
      <c r="J10" s="9">
        <f t="shared" si="0"/>
        <v>70.85803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s="1" customFormat="1" ht="12.75">
      <c r="A11"/>
      <c r="B11" t="s">
        <v>23</v>
      </c>
      <c r="C11" s="11"/>
      <c r="D11" s="11"/>
      <c r="E11" s="12"/>
      <c r="F11" s="29" t="s">
        <v>41</v>
      </c>
      <c r="G11" s="9">
        <v>19.7</v>
      </c>
      <c r="H11" s="11">
        <f>H10</f>
        <v>2.683</v>
      </c>
      <c r="I11" s="11"/>
      <c r="J11" s="9">
        <f t="shared" si="0"/>
        <v>52.85509999999999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2:10" ht="12.75">
      <c r="B12" t="s">
        <v>19</v>
      </c>
      <c r="C12" s="11"/>
      <c r="D12" s="11"/>
      <c r="E12" s="12"/>
      <c r="F12" s="29" t="s">
        <v>41</v>
      </c>
      <c r="G12" s="9">
        <v>17.44</v>
      </c>
      <c r="H12" s="11">
        <f>H11</f>
        <v>2.683</v>
      </c>
      <c r="I12" s="11"/>
      <c r="J12" s="9">
        <f t="shared" si="0"/>
        <v>46.79152</v>
      </c>
    </row>
    <row r="13" spans="2:10" ht="12.75">
      <c r="B13" t="s">
        <v>17</v>
      </c>
      <c r="C13" s="11"/>
      <c r="D13" s="11"/>
      <c r="E13" s="12"/>
      <c r="F13" s="29" t="s">
        <v>41</v>
      </c>
      <c r="G13" s="9">
        <v>9.12</v>
      </c>
      <c r="H13" s="11">
        <f>H12</f>
        <v>2.683</v>
      </c>
      <c r="I13" s="11"/>
      <c r="J13" s="9">
        <f t="shared" si="0"/>
        <v>24.468959999999996</v>
      </c>
    </row>
    <row r="14" spans="2:10" ht="12.75">
      <c r="B14" t="s">
        <v>24</v>
      </c>
      <c r="C14" s="11"/>
      <c r="D14" s="11"/>
      <c r="E14" s="12"/>
      <c r="F14" s="29" t="s">
        <v>41</v>
      </c>
      <c r="G14" s="9">
        <v>4.39</v>
      </c>
      <c r="H14" s="11">
        <f>H13</f>
        <v>2.683</v>
      </c>
      <c r="I14" s="11"/>
      <c r="J14" s="9">
        <f t="shared" si="0"/>
        <v>11.778369999999999</v>
      </c>
    </row>
    <row r="15" spans="2:10" ht="12.75">
      <c r="B15" t="s">
        <v>20</v>
      </c>
      <c r="C15" s="11"/>
      <c r="D15" s="11"/>
      <c r="E15" s="12"/>
      <c r="F15" s="29" t="s">
        <v>41</v>
      </c>
      <c r="G15" s="9">
        <v>3.82</v>
      </c>
      <c r="H15" s="11">
        <f>H14</f>
        <v>2.683</v>
      </c>
      <c r="I15" s="11"/>
      <c r="J15" s="9">
        <f t="shared" si="0"/>
        <v>10.249059999999998</v>
      </c>
    </row>
    <row r="16" spans="2:10" ht="12.75">
      <c r="B16" s="4" t="s">
        <v>21</v>
      </c>
      <c r="C16" s="11"/>
      <c r="D16" s="11"/>
      <c r="E16" s="11"/>
      <c r="F16" s="31"/>
      <c r="G16" s="9">
        <f aca="true" t="shared" si="1" ref="G16:G30">IF(C16="","",PRODUCT(C16:E16))</f>
      </c>
      <c r="H16" s="11"/>
      <c r="I16" s="11"/>
      <c r="J16" s="9">
        <f t="shared" si="0"/>
      </c>
    </row>
    <row r="17" spans="2:10" ht="12.75">
      <c r="B17" t="s">
        <v>26</v>
      </c>
      <c r="C17" s="11">
        <v>3.175</v>
      </c>
      <c r="D17" s="11">
        <v>1.5</v>
      </c>
      <c r="E17" s="12">
        <v>1</v>
      </c>
      <c r="F17" s="29" t="s">
        <v>41</v>
      </c>
      <c r="G17" s="9">
        <f t="shared" si="1"/>
        <v>4.762499999999999</v>
      </c>
      <c r="H17" s="11">
        <v>2.46</v>
      </c>
      <c r="I17" s="11">
        <v>1.5</v>
      </c>
      <c r="J17" s="9">
        <f t="shared" si="0"/>
        <v>9.429749999999999</v>
      </c>
    </row>
    <row r="18" spans="2:10" ht="12.75">
      <c r="B18" t="s">
        <v>27</v>
      </c>
      <c r="C18" s="11">
        <v>3.175</v>
      </c>
      <c r="D18" s="11">
        <f>4.235-1.5</f>
        <v>2.7350000000000003</v>
      </c>
      <c r="E18" s="12">
        <v>1</v>
      </c>
      <c r="F18" s="29" t="s">
        <v>41</v>
      </c>
      <c r="G18" s="9">
        <f t="shared" si="1"/>
        <v>8.683625000000001</v>
      </c>
      <c r="H18" s="11">
        <v>2.463</v>
      </c>
      <c r="I18" s="11"/>
      <c r="J18" s="9">
        <f t="shared" si="0"/>
        <v>21.387768375000004</v>
      </c>
    </row>
    <row r="19" spans="2:10" ht="12.75">
      <c r="B19" t="s">
        <v>29</v>
      </c>
      <c r="C19" s="11">
        <v>2.023</v>
      </c>
      <c r="D19" s="11">
        <v>1.5</v>
      </c>
      <c r="E19" s="12">
        <v>1</v>
      </c>
      <c r="F19" s="29" t="s">
        <v>41</v>
      </c>
      <c r="G19" s="9">
        <f t="shared" si="1"/>
        <v>3.0345000000000004</v>
      </c>
      <c r="H19" s="11">
        <v>2.46</v>
      </c>
      <c r="I19" s="11">
        <v>1.5</v>
      </c>
      <c r="J19" s="9">
        <f t="shared" si="0"/>
        <v>6.008310000000001</v>
      </c>
    </row>
    <row r="20" spans="2:10" ht="12.75">
      <c r="B20" t="s">
        <v>28</v>
      </c>
      <c r="C20" s="11">
        <v>2.023</v>
      </c>
      <c r="D20" s="11">
        <f>3.545+0.145-1.5</f>
        <v>2.19</v>
      </c>
      <c r="E20" s="12">
        <v>1</v>
      </c>
      <c r="F20" s="29" t="s">
        <v>41</v>
      </c>
      <c r="G20" s="9">
        <f t="shared" si="1"/>
        <v>4.43037</v>
      </c>
      <c r="H20" s="11">
        <v>2.463</v>
      </c>
      <c r="I20" s="11"/>
      <c r="J20" s="9">
        <f t="shared" si="0"/>
        <v>10.91200131</v>
      </c>
    </row>
    <row r="21" spans="2:10" ht="12.75">
      <c r="B21" t="s">
        <v>30</v>
      </c>
      <c r="C21" s="11">
        <v>3.732</v>
      </c>
      <c r="D21" s="11">
        <v>1.5</v>
      </c>
      <c r="E21" s="12">
        <v>1</v>
      </c>
      <c r="F21" s="29" t="s">
        <v>41</v>
      </c>
      <c r="G21" s="9">
        <f t="shared" si="1"/>
        <v>5.598000000000001</v>
      </c>
      <c r="H21" s="11">
        <v>2.46</v>
      </c>
      <c r="I21" s="11">
        <v>1.5</v>
      </c>
      <c r="J21" s="9">
        <f t="shared" si="0"/>
        <v>11.084040000000002</v>
      </c>
    </row>
    <row r="22" spans="2:11" ht="12.75">
      <c r="B22" t="s">
        <v>31</v>
      </c>
      <c r="C22" s="11">
        <v>3.732</v>
      </c>
      <c r="D22" s="11">
        <f>3.545-1.5</f>
        <v>2.045</v>
      </c>
      <c r="E22" s="12">
        <v>1</v>
      </c>
      <c r="F22" s="29" t="s">
        <v>41</v>
      </c>
      <c r="G22" s="9">
        <f t="shared" si="1"/>
        <v>7.63194</v>
      </c>
      <c r="H22" s="11">
        <v>2.463</v>
      </c>
      <c r="I22" s="11"/>
      <c r="J22" s="9">
        <f t="shared" si="0"/>
        <v>18.797468220000003</v>
      </c>
      <c r="K22" s="17"/>
    </row>
    <row r="23" spans="2:10" ht="12.75">
      <c r="B23" t="s">
        <v>25</v>
      </c>
      <c r="C23" s="11">
        <v>1.838</v>
      </c>
      <c r="D23" s="11">
        <v>2.5</v>
      </c>
      <c r="E23" s="12">
        <v>1</v>
      </c>
      <c r="F23" s="29" t="s">
        <v>41</v>
      </c>
      <c r="G23" s="9">
        <f t="shared" si="1"/>
        <v>4.595000000000001</v>
      </c>
      <c r="H23" s="11">
        <v>2.463</v>
      </c>
      <c r="I23" s="11"/>
      <c r="J23" s="9">
        <f t="shared" si="0"/>
        <v>11.317485000000001</v>
      </c>
    </row>
    <row r="24" spans="2:10" ht="12.75">
      <c r="B24" t="s">
        <v>32</v>
      </c>
      <c r="C24" s="11">
        <v>5.13</v>
      </c>
      <c r="D24" s="11">
        <v>1.5</v>
      </c>
      <c r="E24" s="12">
        <v>1</v>
      </c>
      <c r="F24" s="29" t="s">
        <v>41</v>
      </c>
      <c r="G24" s="9">
        <f t="shared" si="1"/>
        <v>7.695</v>
      </c>
      <c r="H24" s="11">
        <v>2.46</v>
      </c>
      <c r="I24" s="11">
        <v>1.5</v>
      </c>
      <c r="J24" s="9">
        <f t="shared" si="0"/>
        <v>15.2361</v>
      </c>
    </row>
    <row r="25" spans="2:10" ht="12.75">
      <c r="B25" t="s">
        <v>33</v>
      </c>
      <c r="C25" s="11">
        <v>5.13</v>
      </c>
      <c r="D25" s="11">
        <f>2.943-1.5</f>
        <v>1.443</v>
      </c>
      <c r="E25" s="12">
        <v>1</v>
      </c>
      <c r="F25" s="29" t="s">
        <v>41</v>
      </c>
      <c r="G25" s="9">
        <f t="shared" si="1"/>
        <v>7.40259</v>
      </c>
      <c r="H25" s="11">
        <v>2.463</v>
      </c>
      <c r="I25" s="11"/>
      <c r="J25" s="9">
        <f t="shared" si="0"/>
        <v>18.23257917</v>
      </c>
    </row>
    <row r="26" spans="2:10" ht="12.75">
      <c r="B26" t="s">
        <v>34</v>
      </c>
      <c r="C26" s="11">
        <v>3.95</v>
      </c>
      <c r="D26" s="11">
        <v>2.6</v>
      </c>
      <c r="E26" s="12">
        <v>1</v>
      </c>
      <c r="F26" s="29" t="s">
        <v>41</v>
      </c>
      <c r="G26" s="9">
        <f t="shared" si="1"/>
        <v>10.270000000000001</v>
      </c>
      <c r="H26" s="11">
        <v>2.46</v>
      </c>
      <c r="I26" s="11">
        <v>0.57</v>
      </c>
      <c r="J26" s="9">
        <f t="shared" si="0"/>
        <v>15.559050000000001</v>
      </c>
    </row>
    <row r="27" spans="2:10" ht="12.75">
      <c r="B27" t="s">
        <v>35</v>
      </c>
      <c r="C27" s="11">
        <v>3.95</v>
      </c>
      <c r="D27" s="11">
        <f>5.485-2.6</f>
        <v>2.8850000000000002</v>
      </c>
      <c r="E27" s="12">
        <v>1</v>
      </c>
      <c r="F27" s="29" t="s">
        <v>41</v>
      </c>
      <c r="G27" s="9">
        <f t="shared" si="1"/>
        <v>11.395750000000001</v>
      </c>
      <c r="H27" s="11">
        <v>2.463</v>
      </c>
      <c r="I27" s="11"/>
      <c r="J27" s="9">
        <f t="shared" si="0"/>
        <v>28.067732250000006</v>
      </c>
    </row>
    <row r="28" spans="2:10" ht="12.75">
      <c r="B28" t="s">
        <v>42</v>
      </c>
      <c r="C28" s="11">
        <f>9.996-0.386-3.179-0.145-0.145-2.5-0.386</f>
        <v>3.2550000000000017</v>
      </c>
      <c r="D28" s="11">
        <f>4.235-3.545</f>
        <v>0.6900000000000004</v>
      </c>
      <c r="E28" s="12">
        <v>1</v>
      </c>
      <c r="F28" s="29"/>
      <c r="G28" s="9">
        <f t="shared" si="1"/>
        <v>2.2459500000000023</v>
      </c>
      <c r="H28" s="11">
        <v>2.463</v>
      </c>
      <c r="I28" s="11"/>
      <c r="J28" s="9">
        <f t="shared" si="0"/>
        <v>5.531774850000006</v>
      </c>
    </row>
    <row r="29" spans="2:10" ht="12.75">
      <c r="B29" t="s">
        <v>43</v>
      </c>
      <c r="C29" s="11">
        <f>1.835-D28</f>
        <v>1.1449999999999996</v>
      </c>
      <c r="D29" s="11">
        <f>5.13-2.5</f>
        <v>2.63</v>
      </c>
      <c r="E29" s="12">
        <v>1</v>
      </c>
      <c r="F29" s="29"/>
      <c r="G29" s="9">
        <f t="shared" si="1"/>
        <v>3.011349999999999</v>
      </c>
      <c r="H29" s="11">
        <v>2.463</v>
      </c>
      <c r="I29" s="11"/>
      <c r="J29" s="9">
        <f t="shared" si="0"/>
        <v>7.416955049999998</v>
      </c>
    </row>
    <row r="30" spans="3:10" ht="12.75">
      <c r="C30" s="11"/>
      <c r="D30" s="11"/>
      <c r="E30" s="12"/>
      <c r="F30" s="29"/>
      <c r="G30" s="9">
        <f t="shared" si="1"/>
      </c>
      <c r="H30" s="11"/>
      <c r="I30" s="11"/>
      <c r="J30" s="9">
        <f t="shared" si="0"/>
      </c>
    </row>
    <row r="31" spans="1:22" ht="13.5" thickBot="1">
      <c r="A31" s="3" t="s">
        <v>13</v>
      </c>
      <c r="B31" s="3"/>
      <c r="C31" s="10"/>
      <c r="D31" s="10"/>
      <c r="E31" s="13"/>
      <c r="F31" s="30"/>
      <c r="G31" s="10">
        <f>SUMIF(F8:F30,"j",G8:G30)</f>
        <v>156.379275</v>
      </c>
      <c r="H31" s="10"/>
      <c r="I31" s="10"/>
      <c r="J31" s="10">
        <f>SUM(J8:J30)</f>
        <v>395.98205422500007</v>
      </c>
      <c r="V31" s="16"/>
    </row>
    <row r="32" ht="13.5" thickTop="1"/>
    <row r="33" ht="12.75">
      <c r="K33" s="17"/>
    </row>
    <row r="47" ht="12.75"/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IGBEU</dc:creator>
  <cp:keywords/>
  <dc:description/>
  <cp:lastModifiedBy>Ingenieurgemeinschaft</cp:lastModifiedBy>
  <cp:lastPrinted>2007-11-30T10:55:11Z</cp:lastPrinted>
  <dcterms:created xsi:type="dcterms:W3CDTF">2001-12-10T08:07:23Z</dcterms:created>
  <dcterms:modified xsi:type="dcterms:W3CDTF">2002-02-07T09:49:14Z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